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1535" windowHeight="6750"/>
  </bookViews>
  <sheets>
    <sheet name="Wachstum einer Hefekultur" sheetId="1" r:id="rId1"/>
    <sheet name="Eule" sheetId="2" r:id="rId2"/>
  </sheets>
  <definedNames>
    <definedName name="_xlnm.Print_Area" localSheetId="1">Eule!$A$1:$H$38</definedName>
    <definedName name="_xlnm.Print_Area" localSheetId="0">'Wachstum einer Hefekultur'!$A$1:$H$52</definedName>
  </definedNames>
  <calcPr calcId="145621"/>
</workbook>
</file>

<file path=xl/calcChain.xml><?xml version="1.0" encoding="utf-8"?>
<calcChain xmlns="http://schemas.openxmlformats.org/spreadsheetml/2006/main">
  <c r="B15" i="2" l="1"/>
  <c r="D15" i="2" s="1"/>
  <c r="E15" i="2" s="1"/>
  <c r="F15" i="2" s="1"/>
  <c r="B16" i="2"/>
  <c r="B17" i="2" s="1"/>
  <c r="D14" i="2"/>
  <c r="E14" i="2" s="1"/>
  <c r="F14" i="2" s="1"/>
  <c r="D16" i="2"/>
  <c r="E16" i="2" s="1"/>
  <c r="F16" i="2" s="1"/>
  <c r="D8" i="1"/>
  <c r="G10" i="1"/>
  <c r="B9" i="1"/>
  <c r="B10" i="1"/>
  <c r="D10" i="1" s="1"/>
  <c r="D9" i="1"/>
  <c r="B11" i="1"/>
  <c r="D11" i="1" s="1"/>
  <c r="B12" i="1"/>
  <c r="B13" i="1" s="1"/>
  <c r="D12" i="1"/>
  <c r="D13" i="1" l="1"/>
  <c r="B14" i="1"/>
  <c r="D17" i="2"/>
  <c r="E17" i="2" s="1"/>
  <c r="F17" i="2" s="1"/>
  <c r="B18" i="2"/>
  <c r="B19" i="2" l="1"/>
  <c r="D18" i="2"/>
  <c r="E18" i="2" s="1"/>
  <c r="F18" i="2" s="1"/>
  <c r="B15" i="1"/>
  <c r="D14" i="1"/>
  <c r="D15" i="1" l="1"/>
  <c r="B16" i="1"/>
  <c r="B20" i="2"/>
  <c r="D19" i="2"/>
  <c r="E19" i="2" s="1"/>
  <c r="F19" i="2" s="1"/>
  <c r="B17" i="1" l="1"/>
  <c r="D16" i="1"/>
  <c r="B21" i="2"/>
  <c r="D20" i="2"/>
  <c r="E20" i="2" s="1"/>
  <c r="F20" i="2" s="1"/>
  <c r="B22" i="2" l="1"/>
  <c r="D21" i="2"/>
  <c r="E21" i="2" s="1"/>
  <c r="F21" i="2" s="1"/>
  <c r="D17" i="1"/>
  <c r="B18" i="1"/>
  <c r="B19" i="1" l="1"/>
  <c r="D18" i="1"/>
  <c r="B23" i="2"/>
  <c r="D22" i="2"/>
  <c r="E22" i="2" s="1"/>
  <c r="F22" i="2" s="1"/>
  <c r="B24" i="2" l="1"/>
  <c r="D23" i="2"/>
  <c r="E23" i="2" s="1"/>
  <c r="F23" i="2" s="1"/>
  <c r="D19" i="1"/>
  <c r="B20" i="1"/>
  <c r="B21" i="1" l="1"/>
  <c r="D20" i="1"/>
  <c r="B25" i="2"/>
  <c r="D24" i="2"/>
  <c r="E24" i="2" s="1"/>
  <c r="F24" i="2" s="1"/>
  <c r="B26" i="2" l="1"/>
  <c r="D25" i="2"/>
  <c r="E25" i="2" s="1"/>
  <c r="F25" i="2" s="1"/>
  <c r="D21" i="1"/>
  <c r="B22" i="1"/>
  <c r="B23" i="1" l="1"/>
  <c r="D22" i="1"/>
  <c r="B27" i="2"/>
  <c r="D26" i="2"/>
  <c r="E26" i="2" s="1"/>
  <c r="F26" i="2" s="1"/>
  <c r="B28" i="2" l="1"/>
  <c r="D27" i="2"/>
  <c r="E27" i="2" s="1"/>
  <c r="F27" i="2" s="1"/>
  <c r="D23" i="1"/>
  <c r="B24" i="1"/>
  <c r="B25" i="1" l="1"/>
  <c r="D24" i="1"/>
  <c r="B29" i="2"/>
  <c r="D28" i="2"/>
  <c r="E28" i="2" s="1"/>
  <c r="F28" i="2" s="1"/>
  <c r="B30" i="2" l="1"/>
  <c r="D29" i="2"/>
  <c r="E29" i="2" s="1"/>
  <c r="F29" i="2" s="1"/>
  <c r="D25" i="1"/>
  <c r="B26" i="1"/>
  <c r="D26" i="1" s="1"/>
  <c r="B31" i="2" l="1"/>
  <c r="D30" i="2"/>
  <c r="E30" i="2" s="1"/>
  <c r="F30" i="2" s="1"/>
  <c r="B32" i="2" l="1"/>
  <c r="D32" i="2" s="1"/>
  <c r="E32" i="2" s="1"/>
  <c r="F32" i="2" s="1"/>
  <c r="F34" i="2" s="1"/>
  <c r="D31" i="2"/>
  <c r="E31" i="2" s="1"/>
  <c r="F31" i="2" s="1"/>
</calcChain>
</file>

<file path=xl/comments1.xml><?xml version="1.0" encoding="utf-8"?>
<comments xmlns="http://schemas.openxmlformats.org/spreadsheetml/2006/main">
  <authors>
    <author>Bleier Gabriele</author>
  </authors>
  <commentList>
    <comment ref="H10" authorId="0">
      <text>
        <r>
          <rPr>
            <sz val="10"/>
            <color indexed="9"/>
            <rFont val="Tahoma"/>
            <family val="2"/>
          </rPr>
          <t xml:space="preserve">Verwende die 
entsprechende Formel!
</t>
        </r>
      </text>
    </comment>
    <comment ref="H11" authorId="0">
      <text>
        <r>
          <rPr>
            <b/>
            <sz val="10"/>
            <color indexed="9"/>
            <rFont val="Tahoma"/>
            <family val="2"/>
          </rPr>
          <t>Tipp:</t>
        </r>
        <r>
          <rPr>
            <sz val="10"/>
            <color indexed="9"/>
            <rFont val="Tahoma"/>
            <family val="2"/>
          </rPr>
          <t xml:space="preserve">
Berechne den Parameter c an mehreren Stellen.
Z. B. aus N(1) = 18 und N(8) = 351 und 
f(18) = 662
Ermittle daraus einen Mittelwert als Schätzung.</t>
        </r>
      </text>
    </comment>
  </commentList>
</comments>
</file>

<file path=xl/sharedStrings.xml><?xml version="1.0" encoding="utf-8"?>
<sst xmlns="http://schemas.openxmlformats.org/spreadsheetml/2006/main" count="32" uniqueCount="24">
  <si>
    <t>Zeit</t>
  </si>
  <si>
    <t>Hefemenge</t>
  </si>
  <si>
    <t>(gerechnet, kontinuierliches Modell, Funktionsgleichung)</t>
  </si>
  <si>
    <t>t (in Stunden)</t>
  </si>
  <si>
    <t>N(t) (in mg)</t>
  </si>
  <si>
    <t>(Datenquelle: Carlson 1913)</t>
  </si>
  <si>
    <t>(Daten: Carlson 1913)</t>
  </si>
  <si>
    <t>geschätzt</t>
  </si>
  <si>
    <t>berechnet</t>
  </si>
  <si>
    <t>gegeben</t>
  </si>
  <si>
    <t>Für Freaks:</t>
  </si>
  <si>
    <t>gemessen</t>
  </si>
  <si>
    <t>gerechnet</t>
  </si>
  <si>
    <t>Abweichung</t>
  </si>
  <si>
    <t>Quadrat der</t>
  </si>
  <si>
    <t>Summe aller quadratischen Abweichungen:</t>
  </si>
  <si>
    <t>Wachstum einer Hefekultur - Lösung</t>
  </si>
  <si>
    <t>N(0) =</t>
  </si>
  <si>
    <t>G =</t>
  </si>
  <si>
    <t>A =</t>
  </si>
  <si>
    <t>c =</t>
  </si>
  <si>
    <t>© 2010 Verlag E. DORNER, Wien;  Dimensionen - Mathematik 6</t>
  </si>
  <si>
    <t>© 2010 Verlag E. DORNER Wien;  Dimensionen - Mathematik 6</t>
  </si>
  <si>
    <t>Die Funktionsgleichung passt umso besser, je kleiner die Abweichungen der Funktionswerte zu den Messwerten sind. Um zu vermeiden, dass sich positive und negative Abweichungen aufheben, werden die Quadrate der Abweichung gebildet. Die Summe dieser quadratischen Abweichung ist ein Maß für die Güte der Modellgleichung.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</si>
</sst>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b/>
      <sz val="10"/>
      <name val="Arial"/>
      <family val="2"/>
    </font>
    <font>
      <sz val="10"/>
      <name val="Arial"/>
      <family val="2"/>
    </font>
    <font>
      <b/>
      <sz val="10"/>
      <name val="Arial"/>
      <family val="2"/>
    </font>
    <font>
      <b/>
      <sz val="12"/>
      <name val="Arial"/>
      <family val="2"/>
    </font>
    <font>
      <sz val="10"/>
      <color indexed="9"/>
      <name val="Arial"/>
      <family val="2"/>
    </font>
    <font>
      <b/>
      <sz val="10"/>
      <color indexed="9"/>
      <name val="Arial"/>
      <family val="2"/>
    </font>
    <font>
      <sz val="10"/>
      <color indexed="9"/>
      <name val="Tahoma"/>
      <family val="2"/>
    </font>
    <font>
      <b/>
      <sz val="10"/>
      <color indexed="9"/>
      <name val="Tahoma"/>
      <family val="2"/>
    </font>
    <font>
      <b/>
      <sz val="14"/>
      <color indexed="9"/>
      <name val="Arial"/>
      <family val="2"/>
    </font>
    <font>
      <b/>
      <sz val="11"/>
      <color indexed="9"/>
      <name val="Arial"/>
      <family val="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16"/>
        <bgColor indexed="64"/>
      </patternFill>
    </fill>
    <fill>
      <patternFill patternType="solid">
        <fgColor indexed="2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56">
    <xf numFmtId="0" fontId="0" fillId="0" borderId="0" xfId="0"/>
    <xf numFmtId="0" fontId="0" fillId="0" borderId="0" xfId="0" applyAlignment="1">
      <alignment horizontal="center"/>
    </xf>
    <xf numFmtId="0" fontId="1" fillId="0" borderId="0" xfId="0" applyFont="1"/>
    <xf numFmtId="0" fontId="0" fillId="0" borderId="1" xfId="0" applyBorder="1" applyAlignment="1">
      <alignment horizontal="right"/>
    </xf>
    <xf numFmtId="0" fontId="0" fillId="0" borderId="2" xfId="0" applyBorder="1" applyAlignment="1">
      <alignment horizontal="left"/>
    </xf>
    <xf numFmtId="0" fontId="0" fillId="0" borderId="3" xfId="0" applyBorder="1"/>
    <xf numFmtId="0" fontId="0" fillId="0" borderId="4" xfId="0" applyBorder="1" applyAlignment="1">
      <alignment horizontal="right"/>
    </xf>
    <xf numFmtId="0" fontId="0" fillId="0" borderId="5" xfId="0" applyBorder="1"/>
    <xf numFmtId="0" fontId="0" fillId="0" borderId="0" xfId="0" applyBorder="1" applyAlignment="1">
      <alignment horizontal="left"/>
    </xf>
    <xf numFmtId="0" fontId="0" fillId="0" borderId="6" xfId="0" applyBorder="1" applyAlignment="1">
      <alignment horizontal="right"/>
    </xf>
    <xf numFmtId="0" fontId="0" fillId="0" borderId="7" xfId="0" applyBorder="1"/>
    <xf numFmtId="0" fontId="0" fillId="0" borderId="8" xfId="0" applyBorder="1"/>
    <xf numFmtId="164" fontId="0" fillId="0" borderId="9" xfId="0" applyNumberFormat="1" applyBorder="1"/>
    <xf numFmtId="164" fontId="0" fillId="0" borderId="10" xfId="0" applyNumberFormat="1" applyBorder="1"/>
    <xf numFmtId="0" fontId="0" fillId="0" borderId="11" xfId="0" applyBorder="1"/>
    <xf numFmtId="164" fontId="0" fillId="0" borderId="12" xfId="0" applyNumberFormat="1" applyBorder="1"/>
    <xf numFmtId="164" fontId="0" fillId="0" borderId="13" xfId="0" applyNumberFormat="1" applyBorder="1"/>
    <xf numFmtId="0" fontId="0" fillId="0" borderId="14" xfId="0" applyBorder="1"/>
    <xf numFmtId="164" fontId="0" fillId="0" borderId="15" xfId="0" applyNumberFormat="1" applyBorder="1"/>
    <xf numFmtId="164" fontId="0" fillId="0" borderId="16" xfId="0" applyNumberFormat="1" applyBorder="1"/>
    <xf numFmtId="0" fontId="0" fillId="2" borderId="8" xfId="0" applyFill="1" applyBorder="1"/>
    <xf numFmtId="0" fontId="0" fillId="2" borderId="11" xfId="0" applyFill="1" applyBorder="1"/>
    <xf numFmtId="0" fontId="0" fillId="2" borderId="14" xfId="0" applyFill="1" applyBorder="1"/>
    <xf numFmtId="164" fontId="0" fillId="3" borderId="17" xfId="0" applyNumberFormat="1" applyFill="1" applyBorder="1"/>
    <xf numFmtId="164" fontId="0" fillId="3" borderId="18" xfId="0" applyNumberFormat="1" applyFill="1" applyBorder="1"/>
    <xf numFmtId="164" fontId="0" fillId="3" borderId="19" xfId="0" applyNumberFormat="1" applyFill="1" applyBorder="1"/>
    <xf numFmtId="0" fontId="0" fillId="3" borderId="0" xfId="0" applyFill="1" applyBorder="1" applyAlignment="1">
      <alignment horizontal="left"/>
    </xf>
    <xf numFmtId="0" fontId="0" fillId="3" borderId="20" xfId="0" applyFill="1" applyBorder="1" applyAlignment="1">
      <alignment horizontal="left"/>
    </xf>
    <xf numFmtId="0" fontId="1" fillId="3" borderId="0" xfId="0" applyFont="1" applyFill="1" applyAlignment="1">
      <alignment horizontal="left"/>
    </xf>
    <xf numFmtId="0" fontId="0" fillId="3" borderId="0" xfId="0" applyFill="1"/>
    <xf numFmtId="164" fontId="3" fillId="3" borderId="0" xfId="0" applyNumberFormat="1" applyFont="1" applyFill="1"/>
    <xf numFmtId="164" fontId="0" fillId="2" borderId="10" xfId="0" applyNumberFormat="1" applyFill="1" applyBorder="1"/>
    <xf numFmtId="164" fontId="0" fillId="2" borderId="13" xfId="0" applyNumberFormat="1" applyFill="1" applyBorder="1"/>
    <xf numFmtId="164" fontId="0" fillId="2" borderId="16" xfId="0" applyNumberFormat="1" applyFill="1" applyBorder="1"/>
    <xf numFmtId="0" fontId="5" fillId="4" borderId="1" xfId="0" applyFont="1" applyFill="1" applyBorder="1" applyAlignment="1">
      <alignment horizontal="center"/>
    </xf>
    <xf numFmtId="0" fontId="5" fillId="4" borderId="21" xfId="0" applyFont="1" applyFill="1" applyBorder="1" applyAlignment="1">
      <alignment horizontal="center"/>
    </xf>
    <xf numFmtId="0" fontId="5" fillId="4" borderId="2" xfId="0" applyFont="1" applyFill="1" applyBorder="1" applyAlignment="1">
      <alignment horizontal="center"/>
    </xf>
    <xf numFmtId="0" fontId="5" fillId="4" borderId="4" xfId="0" applyFont="1" applyFill="1" applyBorder="1" applyAlignment="1">
      <alignment vertical="top" wrapText="1"/>
    </xf>
    <xf numFmtId="0" fontId="5" fillId="4" borderId="22" xfId="0" applyFont="1" applyFill="1" applyBorder="1" applyAlignment="1">
      <alignment vertical="top" wrapText="1"/>
    </xf>
    <xf numFmtId="0" fontId="5" fillId="4" borderId="5" xfId="0" applyFont="1" applyFill="1" applyBorder="1" applyAlignment="1">
      <alignment vertical="top" wrapText="1"/>
    </xf>
    <xf numFmtId="0" fontId="6" fillId="4" borderId="6" xfId="0" applyFont="1" applyFill="1" applyBorder="1" applyAlignment="1">
      <alignment horizontal="center"/>
    </xf>
    <xf numFmtId="0" fontId="6" fillId="4" borderId="23" xfId="0" applyFont="1" applyFill="1" applyBorder="1" applyAlignment="1">
      <alignment horizontal="center"/>
    </xf>
    <xf numFmtId="0" fontId="6" fillId="4" borderId="7" xfId="0" applyFont="1" applyFill="1" applyBorder="1" applyAlignment="1">
      <alignment horizontal="center"/>
    </xf>
    <xf numFmtId="0" fontId="6" fillId="4" borderId="1" xfId="0" applyFont="1" applyFill="1" applyBorder="1" applyAlignment="1">
      <alignment horizontal="center"/>
    </xf>
    <xf numFmtId="0" fontId="6" fillId="4" borderId="2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20" xfId="0" applyFont="1" applyFill="1" applyBorder="1" applyAlignment="1">
      <alignment horizontal="center"/>
    </xf>
    <xf numFmtId="0" fontId="5" fillId="4" borderId="23" xfId="0" applyFont="1" applyFill="1" applyBorder="1"/>
    <xf numFmtId="0" fontId="6" fillId="4" borderId="7" xfId="0" applyFont="1" applyFill="1" applyBorder="1"/>
    <xf numFmtId="0" fontId="0" fillId="0" borderId="0" xfId="0" applyAlignment="1">
      <alignment horizontal="left"/>
    </xf>
    <xf numFmtId="0" fontId="9" fillId="4" borderId="0" xfId="0" applyFont="1" applyFill="1" applyAlignment="1">
      <alignment horizontal="center"/>
    </xf>
    <xf numFmtId="0" fontId="4" fillId="4" borderId="0" xfId="0" applyFont="1" applyFill="1" applyAlignment="1">
      <alignment horizontal="center"/>
    </xf>
    <xf numFmtId="0" fontId="10" fillId="5" borderId="0" xfId="0" applyFont="1" applyFill="1" applyAlignment="1">
      <alignment horizontal="center"/>
    </xf>
    <xf numFmtId="0" fontId="3" fillId="2" borderId="0" xfId="0" applyFont="1" applyFill="1" applyAlignment="1">
      <alignment horizontal="left"/>
    </xf>
    <xf numFmtId="0" fontId="2" fillId="2" borderId="0" xfId="0" applyFont="1" applyFill="1" applyAlignment="1">
      <alignment horizontal="left"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de-AT"/>
              <a:t>Hefewachstum</a:t>
            </a:r>
          </a:p>
        </c:rich>
      </c:tx>
      <c:layout>
        <c:manualLayout>
          <c:xMode val="edge"/>
          <c:yMode val="edge"/>
          <c:x val="0.3579336303892246"/>
          <c:y val="3.3613445378151259E-2"/>
        </c:manualLayout>
      </c:layout>
      <c:overlay val="0"/>
      <c:spPr>
        <a:noFill/>
        <a:ln w="25400">
          <a:noFill/>
        </a:ln>
      </c:spPr>
    </c:title>
    <c:autoTitleDeleted val="0"/>
    <c:plotArea>
      <c:layout>
        <c:manualLayout>
          <c:layoutTarget val="inner"/>
          <c:xMode val="edge"/>
          <c:yMode val="edge"/>
          <c:x val="0.16236162361623616"/>
          <c:y val="0.22128912073573381"/>
          <c:w val="0.79520295202952029"/>
          <c:h val="0.48179403501957235"/>
        </c:manualLayout>
      </c:layout>
      <c:lineChart>
        <c:grouping val="standard"/>
        <c:varyColors val="0"/>
        <c:ser>
          <c:idx val="0"/>
          <c:order val="0"/>
          <c:tx>
            <c:v>Menge gemessen</c:v>
          </c:tx>
          <c:spPr>
            <a:ln w="12700">
              <a:solidFill>
                <a:srgbClr val="000080"/>
              </a:solidFill>
              <a:prstDash val="solid"/>
            </a:ln>
          </c:spPr>
          <c:marker>
            <c:symbol val="diamond"/>
            <c:size val="5"/>
            <c:spPr>
              <a:solidFill>
                <a:srgbClr val="000080"/>
              </a:solidFill>
              <a:ln>
                <a:solidFill>
                  <a:srgbClr val="000080"/>
                </a:solidFill>
                <a:prstDash val="solid"/>
              </a:ln>
            </c:spPr>
          </c:marker>
          <c:cat>
            <c:numRef>
              <c:f>'Wachstum einer Hefekultur'!$B$8:$B$26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'Wachstum einer Hefekultur'!$C$8:$C$26</c:f>
              <c:numCache>
                <c:formatCode>0.0</c:formatCode>
                <c:ptCount val="19"/>
                <c:pt idx="0">
                  <c:v>9.6</c:v>
                </c:pt>
                <c:pt idx="1">
                  <c:v>18.3</c:v>
                </c:pt>
                <c:pt idx="2">
                  <c:v>29</c:v>
                </c:pt>
                <c:pt idx="3">
                  <c:v>47.2</c:v>
                </c:pt>
                <c:pt idx="4">
                  <c:v>71.099999999999994</c:v>
                </c:pt>
                <c:pt idx="5">
                  <c:v>119.1</c:v>
                </c:pt>
                <c:pt idx="6">
                  <c:v>174.6</c:v>
                </c:pt>
                <c:pt idx="7">
                  <c:v>257.3</c:v>
                </c:pt>
                <c:pt idx="8">
                  <c:v>350.7</c:v>
                </c:pt>
                <c:pt idx="9">
                  <c:v>441</c:v>
                </c:pt>
                <c:pt idx="10">
                  <c:v>513.29999999999995</c:v>
                </c:pt>
                <c:pt idx="11">
                  <c:v>559.70000000000005</c:v>
                </c:pt>
                <c:pt idx="12">
                  <c:v>594.79999999999995</c:v>
                </c:pt>
                <c:pt idx="13">
                  <c:v>629.4</c:v>
                </c:pt>
                <c:pt idx="14">
                  <c:v>640.79999999999995</c:v>
                </c:pt>
                <c:pt idx="15">
                  <c:v>651.1</c:v>
                </c:pt>
                <c:pt idx="16">
                  <c:v>655.9</c:v>
                </c:pt>
                <c:pt idx="17">
                  <c:v>659.6</c:v>
                </c:pt>
                <c:pt idx="18">
                  <c:v>661.8</c:v>
                </c:pt>
              </c:numCache>
            </c:numRef>
          </c:val>
          <c:smooth val="0"/>
        </c:ser>
        <c:ser>
          <c:idx val="1"/>
          <c:order val="1"/>
          <c:tx>
            <c:v>Menge gerechnet</c:v>
          </c:tx>
          <c:spPr>
            <a:ln w="12700">
              <a:solidFill>
                <a:srgbClr val="C00000"/>
              </a:solidFill>
              <a:prstDash val="solid"/>
            </a:ln>
          </c:spPr>
          <c:marker>
            <c:symbol val="circle"/>
            <c:size val="2"/>
            <c:spPr>
              <a:solidFill>
                <a:srgbClr val="FF00FF"/>
              </a:solidFill>
              <a:ln>
                <a:solidFill>
                  <a:srgbClr val="C00000"/>
                </a:solidFill>
                <a:prstDash val="solid"/>
              </a:ln>
            </c:spPr>
          </c:marker>
          <c:cat>
            <c:numRef>
              <c:f>'Wachstum einer Hefekultur'!$B$8:$B$26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'Wachstum einer Hefekultur'!$D$8:$D$26</c:f>
              <c:numCache>
                <c:formatCode>0.0</c:formatCode>
                <c:ptCount val="19"/>
                <c:pt idx="0">
                  <c:v>10</c:v>
                </c:pt>
                <c:pt idx="1">
                  <c:v>16.976454454402646</c:v>
                </c:pt>
                <c:pt idx="2">
                  <c:v>28.606457256058754</c:v>
                </c:pt>
                <c:pt idx="3">
                  <c:v>47.615639034409583</c:v>
                </c:pt>
                <c:pt idx="4">
                  <c:v>77.706846162875351</c:v>
                </c:pt>
                <c:pt idx="5">
                  <c:v>123.00718533509122</c:v>
                </c:pt>
                <c:pt idx="6">
                  <c:v>186.29593795142776</c:v>
                </c:pt>
                <c:pt idx="7">
                  <c:v>266.0729482300099</c:v>
                </c:pt>
                <c:pt idx="8">
                  <c:v>354.55059668922996</c:v>
                </c:pt>
                <c:pt idx="9">
                  <c:v>439.77022877850544</c:v>
                </c:pt>
                <c:pt idx="10">
                  <c:v>511.40183624762341</c:v>
                </c:pt>
                <c:pt idx="11">
                  <c:v>565.03524361751624</c:v>
                </c:pt>
                <c:pt idx="12">
                  <c:v>601.81574375758419</c:v>
                </c:pt>
                <c:pt idx="13">
                  <c:v>625.54485823315122</c:v>
                </c:pt>
                <c:pt idx="14">
                  <c:v>640.25621643977024</c:v>
                </c:pt>
                <c:pt idx="15">
                  <c:v>649.15277847906054</c:v>
                </c:pt>
                <c:pt idx="16">
                  <c:v>654.45218590702075</c:v>
                </c:pt>
                <c:pt idx="17">
                  <c:v>657.5804995986166</c:v>
                </c:pt>
                <c:pt idx="18">
                  <c:v>659.41734972358938</c:v>
                </c:pt>
              </c:numCache>
            </c:numRef>
          </c:val>
          <c:smooth val="1"/>
        </c:ser>
        <c:dLbls>
          <c:showLegendKey val="0"/>
          <c:showVal val="0"/>
          <c:showCatName val="0"/>
          <c:showSerName val="0"/>
          <c:showPercent val="0"/>
          <c:showBubbleSize val="0"/>
        </c:dLbls>
        <c:marker val="1"/>
        <c:smooth val="0"/>
        <c:axId val="65649664"/>
        <c:axId val="74167040"/>
      </c:lineChart>
      <c:catAx>
        <c:axId val="6564966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AT"/>
                  <a:t>Zeit t (in Stunden)</a:t>
                </a:r>
              </a:p>
            </c:rich>
          </c:tx>
          <c:layout>
            <c:manualLayout>
              <c:xMode val="edge"/>
              <c:yMode val="edge"/>
              <c:x val="0.43173431809395918"/>
              <c:y val="0.789918024952763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4167040"/>
        <c:crosses val="autoZero"/>
        <c:auto val="1"/>
        <c:lblAlgn val="ctr"/>
        <c:lblOffset val="100"/>
        <c:tickLblSkip val="1"/>
        <c:tickMarkSkip val="1"/>
        <c:noMultiLvlLbl val="0"/>
      </c:catAx>
      <c:valAx>
        <c:axId val="7416704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AT"/>
                  <a:t>Menge N(t) (in mg)</a:t>
                </a:r>
              </a:p>
            </c:rich>
          </c:tx>
          <c:layout>
            <c:manualLayout>
              <c:xMode val="edge"/>
              <c:yMode val="edge"/>
              <c:x val="2.9520234389305986E-2"/>
              <c:y val="0.257703669394266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65649664"/>
        <c:crosses val="autoZero"/>
        <c:crossBetween val="midCat"/>
      </c:valAx>
      <c:spPr>
        <a:solidFill>
          <a:srgbClr val="C0C0C0"/>
        </a:solidFill>
        <a:ln w="12700">
          <a:solidFill>
            <a:srgbClr val="808080"/>
          </a:solidFill>
          <a:prstDash val="solid"/>
        </a:ln>
      </c:spPr>
    </c:plotArea>
    <c:legend>
      <c:legendPos val="r"/>
      <c:layout>
        <c:manualLayout>
          <c:xMode val="edge"/>
          <c:yMode val="edge"/>
          <c:x val="0.26550387596899228"/>
          <c:y val="0.90476190476190477"/>
          <c:w val="0.61046511627906974"/>
          <c:h val="7.843137254901960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504825</xdr:colOff>
      <xdr:row>27</xdr:row>
      <xdr:rowOff>0</xdr:rowOff>
    </xdr:from>
    <xdr:to>
      <xdr:col>8</xdr:col>
      <xdr:colOff>0</xdr:colOff>
      <xdr:row>48</xdr:row>
      <xdr:rowOff>0</xdr:rowOff>
    </xdr:to>
    <xdr:graphicFrame macro="">
      <xdr:nvGraphicFramePr>
        <xdr:cNvPr id="10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295275</xdr:colOff>
      <xdr:row>1</xdr:row>
      <xdr:rowOff>28575</xdr:rowOff>
    </xdr:from>
    <xdr:to>
      <xdr:col>7</xdr:col>
      <xdr:colOff>714375</xdr:colOff>
      <xdr:row>3</xdr:row>
      <xdr:rowOff>57150</xdr:rowOff>
    </xdr:to>
    <xdr:pic>
      <xdr:nvPicPr>
        <xdr:cNvPr id="1040" name="Grafik 3" descr="dorner.gi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5900" y="31432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104775</xdr:rowOff>
    </xdr:from>
    <xdr:to>
      <xdr:col>1</xdr:col>
      <xdr:colOff>285750</xdr:colOff>
      <xdr:row>4</xdr:row>
      <xdr:rowOff>133350</xdr:rowOff>
    </xdr:to>
    <xdr:pic>
      <xdr:nvPicPr>
        <xdr:cNvPr id="4107" name="Picture 4" descr="Icon_Eu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571500"/>
          <a:ext cx="2667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285750</xdr:colOff>
      <xdr:row>1</xdr:row>
      <xdr:rowOff>19050</xdr:rowOff>
    </xdr:from>
    <xdr:to>
      <xdr:col>8</xdr:col>
      <xdr:colOff>0</xdr:colOff>
      <xdr:row>3</xdr:row>
      <xdr:rowOff>66675</xdr:rowOff>
    </xdr:to>
    <xdr:pic>
      <xdr:nvPicPr>
        <xdr:cNvPr id="4108" name="Grafik 2" descr="dorner.gi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29175" y="323850"/>
          <a:ext cx="12382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61"/>
  <sheetViews>
    <sheetView tabSelected="1" workbookViewId="0">
      <selection activeCell="B2" sqref="B2"/>
    </sheetView>
  </sheetViews>
  <sheetFormatPr baseColWidth="10" defaultRowHeight="12.75" x14ac:dyDescent="0.2"/>
  <cols>
    <col min="1" max="1" width="3.28515625" customWidth="1"/>
    <col min="2" max="2" width="13.28515625" customWidth="1"/>
    <col min="3" max="3" width="13.5703125" customWidth="1"/>
    <col min="4" max="4" width="24.7109375" customWidth="1"/>
    <col min="5" max="5" width="7.7109375" customWidth="1"/>
    <col min="6" max="6" width="12.42578125" customWidth="1"/>
  </cols>
  <sheetData>
    <row r="1" spans="2:8" ht="22.5" customHeight="1" x14ac:dyDescent="0.25">
      <c r="B1" s="51" t="s">
        <v>16</v>
      </c>
      <c r="C1" s="52"/>
      <c r="D1" s="52"/>
      <c r="E1" s="52"/>
      <c r="F1" s="52"/>
      <c r="G1" s="52"/>
      <c r="H1" s="52"/>
    </row>
    <row r="2" spans="2:8" x14ac:dyDescent="0.2">
      <c r="C2" s="1"/>
    </row>
    <row r="3" spans="2:8" x14ac:dyDescent="0.2">
      <c r="B3" s="1"/>
      <c r="C3" s="1"/>
    </row>
    <row r="4" spans="2:8" ht="13.5" thickBot="1" x14ac:dyDescent="0.25">
      <c r="B4" s="2" t="s">
        <v>6</v>
      </c>
      <c r="C4" s="1"/>
    </row>
    <row r="5" spans="2:8" x14ac:dyDescent="0.2">
      <c r="B5" s="34" t="s">
        <v>0</v>
      </c>
      <c r="C5" s="35" t="s">
        <v>1</v>
      </c>
      <c r="D5" s="36" t="s">
        <v>1</v>
      </c>
    </row>
    <row r="6" spans="2:8" ht="25.5" x14ac:dyDescent="0.2">
      <c r="B6" s="37"/>
      <c r="C6" s="38" t="s">
        <v>5</v>
      </c>
      <c r="D6" s="39" t="s">
        <v>2</v>
      </c>
    </row>
    <row r="7" spans="2:8" ht="13.5" thickBot="1" x14ac:dyDescent="0.25">
      <c r="B7" s="40" t="s">
        <v>3</v>
      </c>
      <c r="C7" s="41" t="s">
        <v>4</v>
      </c>
      <c r="D7" s="42" t="s">
        <v>4</v>
      </c>
    </row>
    <row r="8" spans="2:8" x14ac:dyDescent="0.2">
      <c r="B8" s="20">
        <v>0</v>
      </c>
      <c r="C8" s="31">
        <v>9.6</v>
      </c>
      <c r="D8" s="23">
        <f t="shared" ref="D8:D26" si="0">G$9/(1+(G$9/G$8-1)*EXP(-G$11*B8))</f>
        <v>10</v>
      </c>
      <c r="F8" s="3" t="s">
        <v>17</v>
      </c>
      <c r="G8" s="4">
        <v>10</v>
      </c>
      <c r="H8" s="5" t="s">
        <v>9</v>
      </c>
    </row>
    <row r="9" spans="2:8" x14ac:dyDescent="0.2">
      <c r="B9" s="21">
        <f t="shared" ref="B9:B26" si="1">B8+1</f>
        <v>1</v>
      </c>
      <c r="C9" s="32">
        <v>18.3</v>
      </c>
      <c r="D9" s="24">
        <f t="shared" si="0"/>
        <v>16.976454454402646</v>
      </c>
      <c r="F9" s="6" t="s">
        <v>18</v>
      </c>
      <c r="G9" s="26">
        <v>662</v>
      </c>
      <c r="H9" s="7" t="s">
        <v>7</v>
      </c>
    </row>
    <row r="10" spans="2:8" x14ac:dyDescent="0.2">
      <c r="B10" s="21">
        <f t="shared" si="1"/>
        <v>2</v>
      </c>
      <c r="C10" s="32">
        <v>29</v>
      </c>
      <c r="D10" s="24">
        <f t="shared" si="0"/>
        <v>28.606457256058754</v>
      </c>
      <c r="F10" s="6" t="s">
        <v>19</v>
      </c>
      <c r="G10" s="8">
        <f>G9/G8-1</f>
        <v>65.2</v>
      </c>
      <c r="H10" s="7" t="s">
        <v>8</v>
      </c>
    </row>
    <row r="11" spans="2:8" ht="13.5" thickBot="1" x14ac:dyDescent="0.25">
      <c r="B11" s="21">
        <f t="shared" si="1"/>
        <v>3</v>
      </c>
      <c r="C11" s="32">
        <v>47.2</v>
      </c>
      <c r="D11" s="24">
        <f t="shared" si="0"/>
        <v>47.615639034409583</v>
      </c>
      <c r="F11" s="9" t="s">
        <v>20</v>
      </c>
      <c r="G11" s="27">
        <v>0.54</v>
      </c>
      <c r="H11" s="10" t="s">
        <v>7</v>
      </c>
    </row>
    <row r="12" spans="2:8" x14ac:dyDescent="0.2">
      <c r="B12" s="21">
        <f t="shared" si="1"/>
        <v>4</v>
      </c>
      <c r="C12" s="32">
        <v>71.099999999999994</v>
      </c>
      <c r="D12" s="24">
        <f t="shared" si="0"/>
        <v>77.706846162875351</v>
      </c>
    </row>
    <row r="13" spans="2:8" x14ac:dyDescent="0.2">
      <c r="B13" s="21">
        <f t="shared" si="1"/>
        <v>5</v>
      </c>
      <c r="C13" s="32">
        <v>119.1</v>
      </c>
      <c r="D13" s="24">
        <f t="shared" si="0"/>
        <v>123.00718533509122</v>
      </c>
    </row>
    <row r="14" spans="2:8" x14ac:dyDescent="0.2">
      <c r="B14" s="21">
        <f t="shared" si="1"/>
        <v>6</v>
      </c>
      <c r="C14" s="32">
        <v>174.6</v>
      </c>
      <c r="D14" s="24">
        <f t="shared" si="0"/>
        <v>186.29593795142776</v>
      </c>
    </row>
    <row r="15" spans="2:8" x14ac:dyDescent="0.2">
      <c r="B15" s="21">
        <f t="shared" si="1"/>
        <v>7</v>
      </c>
      <c r="C15" s="32">
        <v>257.3</v>
      </c>
      <c r="D15" s="24">
        <f t="shared" si="0"/>
        <v>266.0729482300099</v>
      </c>
    </row>
    <row r="16" spans="2:8" x14ac:dyDescent="0.2">
      <c r="B16" s="21">
        <f t="shared" si="1"/>
        <v>8</v>
      </c>
      <c r="C16" s="32">
        <v>350.7</v>
      </c>
      <c r="D16" s="24">
        <f t="shared" si="0"/>
        <v>354.55059668922996</v>
      </c>
    </row>
    <row r="17" spans="2:4" x14ac:dyDescent="0.2">
      <c r="B17" s="21">
        <f t="shared" si="1"/>
        <v>9</v>
      </c>
      <c r="C17" s="32">
        <v>441</v>
      </c>
      <c r="D17" s="24">
        <f t="shared" si="0"/>
        <v>439.77022877850544</v>
      </c>
    </row>
    <row r="18" spans="2:4" x14ac:dyDescent="0.2">
      <c r="B18" s="21">
        <f t="shared" si="1"/>
        <v>10</v>
      </c>
      <c r="C18" s="32">
        <v>513.29999999999995</v>
      </c>
      <c r="D18" s="24">
        <f t="shared" si="0"/>
        <v>511.40183624762341</v>
      </c>
    </row>
    <row r="19" spans="2:4" x14ac:dyDescent="0.2">
      <c r="B19" s="21">
        <f t="shared" si="1"/>
        <v>11</v>
      </c>
      <c r="C19" s="32">
        <v>559.70000000000005</v>
      </c>
      <c r="D19" s="24">
        <f t="shared" si="0"/>
        <v>565.03524361751624</v>
      </c>
    </row>
    <row r="20" spans="2:4" x14ac:dyDescent="0.2">
      <c r="B20" s="21">
        <f t="shared" si="1"/>
        <v>12</v>
      </c>
      <c r="C20" s="32">
        <v>594.79999999999995</v>
      </c>
      <c r="D20" s="24">
        <f t="shared" si="0"/>
        <v>601.81574375758419</v>
      </c>
    </row>
    <row r="21" spans="2:4" x14ac:dyDescent="0.2">
      <c r="B21" s="21">
        <f t="shared" si="1"/>
        <v>13</v>
      </c>
      <c r="C21" s="32">
        <v>629.4</v>
      </c>
      <c r="D21" s="24">
        <f t="shared" si="0"/>
        <v>625.54485823315122</v>
      </c>
    </row>
    <row r="22" spans="2:4" x14ac:dyDescent="0.2">
      <c r="B22" s="21">
        <f t="shared" si="1"/>
        <v>14</v>
      </c>
      <c r="C22" s="32">
        <v>640.79999999999995</v>
      </c>
      <c r="D22" s="24">
        <f t="shared" si="0"/>
        <v>640.25621643977024</v>
      </c>
    </row>
    <row r="23" spans="2:4" x14ac:dyDescent="0.2">
      <c r="B23" s="21">
        <f t="shared" si="1"/>
        <v>15</v>
      </c>
      <c r="C23" s="32">
        <v>651.1</v>
      </c>
      <c r="D23" s="24">
        <f t="shared" si="0"/>
        <v>649.15277847906054</v>
      </c>
    </row>
    <row r="24" spans="2:4" x14ac:dyDescent="0.2">
      <c r="B24" s="21">
        <f t="shared" si="1"/>
        <v>16</v>
      </c>
      <c r="C24" s="32">
        <v>655.9</v>
      </c>
      <c r="D24" s="24">
        <f t="shared" si="0"/>
        <v>654.45218590702075</v>
      </c>
    </row>
    <row r="25" spans="2:4" x14ac:dyDescent="0.2">
      <c r="B25" s="21">
        <f t="shared" si="1"/>
        <v>17</v>
      </c>
      <c r="C25" s="32">
        <v>659.6</v>
      </c>
      <c r="D25" s="24">
        <f t="shared" si="0"/>
        <v>657.5804995986166</v>
      </c>
    </row>
    <row r="26" spans="2:4" ht="13.5" thickBot="1" x14ac:dyDescent="0.25">
      <c r="B26" s="22">
        <f t="shared" si="1"/>
        <v>18</v>
      </c>
      <c r="C26" s="33">
        <v>661.8</v>
      </c>
      <c r="D26" s="25">
        <f t="shared" si="0"/>
        <v>659.41734972358938</v>
      </c>
    </row>
    <row r="51" spans="2:8" ht="15.75" customHeight="1" x14ac:dyDescent="0.25">
      <c r="B51" s="53" t="s">
        <v>22</v>
      </c>
      <c r="C51" s="53"/>
      <c r="D51" s="53"/>
      <c r="E51" s="53"/>
      <c r="F51" s="53"/>
      <c r="G51" s="53"/>
      <c r="H51" s="53"/>
    </row>
    <row r="61" spans="2:8" x14ac:dyDescent="0.2">
      <c r="B61" s="50"/>
      <c r="C61" s="50"/>
      <c r="D61" s="50"/>
      <c r="E61" s="50"/>
      <c r="F61" s="50"/>
    </row>
  </sheetData>
  <mergeCells count="3">
    <mergeCell ref="B61:F61"/>
    <mergeCell ref="B1:H1"/>
    <mergeCell ref="B51:H51"/>
  </mergeCells>
  <phoneticPr fontId="0" type="noConversion"/>
  <pageMargins left="0.78740157499999996" right="0.78740157499999996" top="0.984251969" bottom="0.984251969" header="0.51181102300000003" footer="0.51181102300000003"/>
  <pageSetup paperSize="9" scale="65" orientation="landscape" cellComments="asDisplayed"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workbookViewId="0">
      <selection activeCell="B2" sqref="B2"/>
    </sheetView>
  </sheetViews>
  <sheetFormatPr baseColWidth="10" defaultRowHeight="12.75" x14ac:dyDescent="0.2"/>
  <cols>
    <col min="1" max="1" width="4.5703125" customWidth="1"/>
    <col min="2" max="6" width="12.7109375" customWidth="1"/>
  </cols>
  <sheetData>
    <row r="1" spans="2:8" ht="24" customHeight="1" x14ac:dyDescent="0.25">
      <c r="B1" s="51" t="s">
        <v>16</v>
      </c>
      <c r="C1" s="52"/>
      <c r="D1" s="52"/>
      <c r="E1" s="52"/>
      <c r="F1" s="52"/>
      <c r="G1" s="52"/>
      <c r="H1" s="52"/>
    </row>
    <row r="6" spans="2:8" x14ac:dyDescent="0.2">
      <c r="B6" s="54" t="s">
        <v>10</v>
      </c>
      <c r="C6" s="54"/>
      <c r="D6" s="54"/>
      <c r="E6" s="54"/>
      <c r="F6" s="54"/>
      <c r="G6" s="54"/>
      <c r="H6" s="54"/>
    </row>
    <row r="7" spans="2:8" ht="12.75" customHeight="1" x14ac:dyDescent="0.2">
      <c r="B7" s="55" t="s">
        <v>23</v>
      </c>
      <c r="C7" s="55"/>
      <c r="D7" s="55"/>
      <c r="E7" s="55"/>
      <c r="F7" s="55"/>
      <c r="G7" s="55"/>
      <c r="H7" s="55"/>
    </row>
    <row r="8" spans="2:8" ht="12.75" customHeight="1" x14ac:dyDescent="0.2">
      <c r="B8" s="55"/>
      <c r="C8" s="55"/>
      <c r="D8" s="55"/>
      <c r="E8" s="55"/>
      <c r="F8" s="55"/>
      <c r="G8" s="55"/>
      <c r="H8" s="55"/>
    </row>
    <row r="9" spans="2:8" ht="12.75" customHeight="1" x14ac:dyDescent="0.2">
      <c r="B9" s="55"/>
      <c r="C9" s="55"/>
      <c r="D9" s="55"/>
      <c r="E9" s="55"/>
      <c r="F9" s="55"/>
      <c r="G9" s="55"/>
      <c r="H9" s="55"/>
    </row>
    <row r="10" spans="2:8" x14ac:dyDescent="0.2">
      <c r="B10" s="55"/>
      <c r="C10" s="55"/>
      <c r="D10" s="55"/>
      <c r="E10" s="55"/>
      <c r="F10" s="55"/>
      <c r="G10" s="55"/>
      <c r="H10" s="55"/>
    </row>
    <row r="11" spans="2:8" ht="13.5" thickBot="1" x14ac:dyDescent="0.25"/>
    <row r="12" spans="2:8" x14ac:dyDescent="0.2">
      <c r="B12" s="43" t="s">
        <v>3</v>
      </c>
      <c r="C12" s="44" t="s">
        <v>4</v>
      </c>
      <c r="D12" s="45" t="s">
        <v>4</v>
      </c>
      <c r="E12" s="44" t="s">
        <v>13</v>
      </c>
      <c r="F12" s="46" t="s">
        <v>14</v>
      </c>
    </row>
    <row r="13" spans="2:8" ht="13.5" thickBot="1" x14ac:dyDescent="0.25">
      <c r="B13" s="40"/>
      <c r="C13" s="41" t="s">
        <v>11</v>
      </c>
      <c r="D13" s="47" t="s">
        <v>12</v>
      </c>
      <c r="E13" s="48"/>
      <c r="F13" s="49" t="s">
        <v>13</v>
      </c>
    </row>
    <row r="14" spans="2:8" x14ac:dyDescent="0.2">
      <c r="B14" s="11">
        <v>0</v>
      </c>
      <c r="C14" s="13">
        <v>9.6</v>
      </c>
      <c r="D14" s="12">
        <f>'Wachstum einer Hefekultur'!G$9/(1+('Wachstum einer Hefekultur'!G$9/'Wachstum einer Hefekultur'!G$8-1)*EXP(-'Wachstum einer Hefekultur'!G$11*B14))</f>
        <v>10</v>
      </c>
      <c r="E14" s="13">
        <f t="shared" ref="E14:E32" si="0">C14-D14</f>
        <v>-0.40000000000000036</v>
      </c>
      <c r="F14" s="23">
        <f t="shared" ref="F14:F32" si="1">E14^2</f>
        <v>0.16000000000000028</v>
      </c>
    </row>
    <row r="15" spans="2:8" x14ac:dyDescent="0.2">
      <c r="B15" s="14">
        <f t="shared" ref="B15:B32" si="2">B14+1</f>
        <v>1</v>
      </c>
      <c r="C15" s="16">
        <v>18.3</v>
      </c>
      <c r="D15" s="15">
        <f>'Wachstum einer Hefekultur'!G$9/(1+('Wachstum einer Hefekultur'!G$9/'Wachstum einer Hefekultur'!G$8-1)*EXP(-'Wachstum einer Hefekultur'!G$11*B15))</f>
        <v>16.976454454402646</v>
      </c>
      <c r="E15" s="16">
        <f t="shared" si="0"/>
        <v>1.323545545597355</v>
      </c>
      <c r="F15" s="24">
        <f t="shared" si="1"/>
        <v>1.7517728112706001</v>
      </c>
    </row>
    <row r="16" spans="2:8" x14ac:dyDescent="0.2">
      <c r="B16" s="14">
        <f t="shared" si="2"/>
        <v>2</v>
      </c>
      <c r="C16" s="16">
        <v>29</v>
      </c>
      <c r="D16" s="15">
        <f>'Wachstum einer Hefekultur'!G$9/(1+('Wachstum einer Hefekultur'!G$9/'Wachstum einer Hefekultur'!G$8-1)*EXP(-'Wachstum einer Hefekultur'!G$11*B16))</f>
        <v>28.606457256058754</v>
      </c>
      <c r="E16" s="16">
        <f t="shared" si="0"/>
        <v>0.39354274394124644</v>
      </c>
      <c r="F16" s="24">
        <f t="shared" si="1"/>
        <v>0.15487589130880547</v>
      </c>
    </row>
    <row r="17" spans="2:6" x14ac:dyDescent="0.2">
      <c r="B17" s="14">
        <f t="shared" si="2"/>
        <v>3</v>
      </c>
      <c r="C17" s="16">
        <v>47.2</v>
      </c>
      <c r="D17" s="15">
        <f>'Wachstum einer Hefekultur'!G$9/(1+('Wachstum einer Hefekultur'!G$9/'Wachstum einer Hefekultur'!G$8-1)*EXP(-'Wachstum einer Hefekultur'!G$11*B17))</f>
        <v>47.615639034409583</v>
      </c>
      <c r="E17" s="16">
        <f t="shared" si="0"/>
        <v>-0.41563903440957972</v>
      </c>
      <c r="F17" s="24">
        <f t="shared" si="1"/>
        <v>0.17275580692492779</v>
      </c>
    </row>
    <row r="18" spans="2:6" x14ac:dyDescent="0.2">
      <c r="B18" s="14">
        <f t="shared" si="2"/>
        <v>4</v>
      </c>
      <c r="C18" s="16">
        <v>71.099999999999994</v>
      </c>
      <c r="D18" s="15">
        <f>'Wachstum einer Hefekultur'!G$9/(1+('Wachstum einer Hefekultur'!G$9/'Wachstum einer Hefekultur'!G$8-1)*EXP(-'Wachstum einer Hefekultur'!G$11*B18))</f>
        <v>77.706846162875351</v>
      </c>
      <c r="E18" s="16">
        <f t="shared" si="0"/>
        <v>-6.6068461628753568</v>
      </c>
      <c r="F18" s="24">
        <f t="shared" si="1"/>
        <v>43.650416219900826</v>
      </c>
    </row>
    <row r="19" spans="2:6" x14ac:dyDescent="0.2">
      <c r="B19" s="14">
        <f t="shared" si="2"/>
        <v>5</v>
      </c>
      <c r="C19" s="16">
        <v>119.1</v>
      </c>
      <c r="D19" s="15">
        <f>'Wachstum einer Hefekultur'!G$9/(1+('Wachstum einer Hefekultur'!G$9/'Wachstum einer Hefekultur'!G$8-1)*EXP(-'Wachstum einer Hefekultur'!G$11*B19))</f>
        <v>123.00718533509122</v>
      </c>
      <c r="E19" s="16">
        <f t="shared" si="0"/>
        <v>-3.9071853350912278</v>
      </c>
      <c r="F19" s="24">
        <f t="shared" si="1"/>
        <v>15.26609724275195</v>
      </c>
    </row>
    <row r="20" spans="2:6" x14ac:dyDescent="0.2">
      <c r="B20" s="14">
        <f t="shared" si="2"/>
        <v>6</v>
      </c>
      <c r="C20" s="16">
        <v>174.6</v>
      </c>
      <c r="D20" s="15">
        <f>'Wachstum einer Hefekultur'!G$9/(1+('Wachstum einer Hefekultur'!G$9/'Wachstum einer Hefekultur'!G$8-1)*EXP(-'Wachstum einer Hefekultur'!G$11*B20))</f>
        <v>186.29593795142776</v>
      </c>
      <c r="E20" s="16">
        <f t="shared" si="0"/>
        <v>-11.695937951427766</v>
      </c>
      <c r="F20" s="24">
        <f t="shared" si="1"/>
        <v>136.79496456364831</v>
      </c>
    </row>
    <row r="21" spans="2:6" x14ac:dyDescent="0.2">
      <c r="B21" s="14">
        <f t="shared" si="2"/>
        <v>7</v>
      </c>
      <c r="C21" s="16">
        <v>257.3</v>
      </c>
      <c r="D21" s="15">
        <f>'Wachstum einer Hefekultur'!G$9/(1+('Wachstum einer Hefekultur'!G$9/'Wachstum einer Hefekultur'!G$8-1)*EXP(-'Wachstum einer Hefekultur'!G$11*B21))</f>
        <v>266.0729482300099</v>
      </c>
      <c r="E21" s="16">
        <f t="shared" si="0"/>
        <v>-8.772948230009888</v>
      </c>
      <c r="F21" s="24">
        <f t="shared" si="1"/>
        <v>76.96462064643363</v>
      </c>
    </row>
    <row r="22" spans="2:6" x14ac:dyDescent="0.2">
      <c r="B22" s="14">
        <f t="shared" si="2"/>
        <v>8</v>
      </c>
      <c r="C22" s="16">
        <v>350.7</v>
      </c>
      <c r="D22" s="15">
        <f>'Wachstum einer Hefekultur'!G$9/(1+('Wachstum einer Hefekultur'!G$9/'Wachstum einer Hefekultur'!G$8-1)*EXP(-'Wachstum einer Hefekultur'!G$11*B22))</f>
        <v>354.55059668922996</v>
      </c>
      <c r="E22" s="16">
        <f t="shared" si="0"/>
        <v>-3.8505966892299739</v>
      </c>
      <c r="F22" s="24">
        <f t="shared" si="1"/>
        <v>14.827094863108837</v>
      </c>
    </row>
    <row r="23" spans="2:6" x14ac:dyDescent="0.2">
      <c r="B23" s="14">
        <f t="shared" si="2"/>
        <v>9</v>
      </c>
      <c r="C23" s="16">
        <v>441</v>
      </c>
      <c r="D23" s="15">
        <f>'Wachstum einer Hefekultur'!G$9/(1+('Wachstum einer Hefekultur'!G$9/'Wachstum einer Hefekultur'!G$8-1)*EXP(-'Wachstum einer Hefekultur'!G$11*B23))</f>
        <v>439.77022877850544</v>
      </c>
      <c r="E23" s="16">
        <f t="shared" si="0"/>
        <v>1.2297712214945591</v>
      </c>
      <c r="F23" s="24">
        <f t="shared" si="1"/>
        <v>1.5123372572162199</v>
      </c>
    </row>
    <row r="24" spans="2:6" x14ac:dyDescent="0.2">
      <c r="B24" s="14">
        <f t="shared" si="2"/>
        <v>10</v>
      </c>
      <c r="C24" s="16">
        <v>513.29999999999995</v>
      </c>
      <c r="D24" s="15">
        <f>'Wachstum einer Hefekultur'!G$9/(1+('Wachstum einer Hefekultur'!G$9/'Wachstum einer Hefekultur'!G$8-1)*EXP(-'Wachstum einer Hefekultur'!G$11*B24))</f>
        <v>511.40183624762341</v>
      </c>
      <c r="E24" s="16">
        <f t="shared" si="0"/>
        <v>1.8981637523765471</v>
      </c>
      <c r="F24" s="24">
        <f t="shared" si="1"/>
        <v>3.6030256308362136</v>
      </c>
    </row>
    <row r="25" spans="2:6" x14ac:dyDescent="0.2">
      <c r="B25" s="14">
        <f t="shared" si="2"/>
        <v>11</v>
      </c>
      <c r="C25" s="16">
        <v>559.70000000000005</v>
      </c>
      <c r="D25" s="15">
        <f>'Wachstum einer Hefekultur'!G$9/(1+('Wachstum einer Hefekultur'!G$9/'Wachstum einer Hefekultur'!G$8-1)*EXP(-'Wachstum einer Hefekultur'!G$11*B25))</f>
        <v>565.03524361751624</v>
      </c>
      <c r="E25" s="16">
        <f t="shared" si="0"/>
        <v>-5.3352436175161984</v>
      </c>
      <c r="F25" s="24">
        <f t="shared" si="1"/>
        <v>28.464824458247332</v>
      </c>
    </row>
    <row r="26" spans="2:6" x14ac:dyDescent="0.2">
      <c r="B26" s="14">
        <f t="shared" si="2"/>
        <v>12</v>
      </c>
      <c r="C26" s="16">
        <v>594.79999999999995</v>
      </c>
      <c r="D26" s="15">
        <f>'Wachstum einer Hefekultur'!G$9/(1+('Wachstum einer Hefekultur'!G$9/'Wachstum einer Hefekultur'!G$8-1)*EXP(-'Wachstum einer Hefekultur'!G$11*B26))</f>
        <v>601.81574375758419</v>
      </c>
      <c r="E26" s="16">
        <f t="shared" si="0"/>
        <v>-7.0157437575842323</v>
      </c>
      <c r="F26" s="24">
        <f t="shared" si="1"/>
        <v>49.220660472082123</v>
      </c>
    </row>
    <row r="27" spans="2:6" x14ac:dyDescent="0.2">
      <c r="B27" s="14">
        <f t="shared" si="2"/>
        <v>13</v>
      </c>
      <c r="C27" s="16">
        <v>629.4</v>
      </c>
      <c r="D27" s="15">
        <f>'Wachstum einer Hefekultur'!G$9/(1+('Wachstum einer Hefekultur'!G$9/'Wachstum einer Hefekultur'!G$8-1)*EXP(-'Wachstum einer Hefekultur'!G$11*B27))</f>
        <v>625.54485823315122</v>
      </c>
      <c r="E27" s="16">
        <f t="shared" si="0"/>
        <v>3.8551417668487602</v>
      </c>
      <c r="F27" s="24">
        <f t="shared" si="1"/>
        <v>14.86211804250178</v>
      </c>
    </row>
    <row r="28" spans="2:6" x14ac:dyDescent="0.2">
      <c r="B28" s="14">
        <f t="shared" si="2"/>
        <v>14</v>
      </c>
      <c r="C28" s="16">
        <v>640.79999999999995</v>
      </c>
      <c r="D28" s="15">
        <f>'Wachstum einer Hefekultur'!G$9/(1+('Wachstum einer Hefekultur'!G$9/'Wachstum einer Hefekultur'!G$8-1)*EXP(-'Wachstum einer Hefekultur'!G$11*B28))</f>
        <v>640.25621643977024</v>
      </c>
      <c r="E28" s="16">
        <f t="shared" si="0"/>
        <v>0.54378356022971275</v>
      </c>
      <c r="F28" s="24">
        <f t="shared" si="1"/>
        <v>0.29570056037610165</v>
      </c>
    </row>
    <row r="29" spans="2:6" x14ac:dyDescent="0.2">
      <c r="B29" s="14">
        <f t="shared" si="2"/>
        <v>15</v>
      </c>
      <c r="C29" s="16">
        <v>651.1</v>
      </c>
      <c r="D29" s="15">
        <f>'Wachstum einer Hefekultur'!G$9/(1+('Wachstum einer Hefekultur'!G$9/'Wachstum einer Hefekultur'!G$8-1)*EXP(-'Wachstum einer Hefekultur'!G$11*B29))</f>
        <v>649.15277847906054</v>
      </c>
      <c r="E29" s="16">
        <f t="shared" si="0"/>
        <v>1.947221520939479</v>
      </c>
      <c r="F29" s="24">
        <f t="shared" si="1"/>
        <v>3.7916716516098576</v>
      </c>
    </row>
    <row r="30" spans="2:6" x14ac:dyDescent="0.2">
      <c r="B30" s="14">
        <f t="shared" si="2"/>
        <v>16</v>
      </c>
      <c r="C30" s="16">
        <v>655.9</v>
      </c>
      <c r="D30" s="15">
        <f>'Wachstum einer Hefekultur'!G$9/(1+('Wachstum einer Hefekultur'!G$9/'Wachstum einer Hefekultur'!G$8-1)*EXP(-'Wachstum einer Hefekultur'!G$11*B30))</f>
        <v>654.45218590702075</v>
      </c>
      <c r="E30" s="16">
        <f t="shared" si="0"/>
        <v>1.4478140929792289</v>
      </c>
      <c r="F30" s="24">
        <f t="shared" si="1"/>
        <v>2.0961656478292672</v>
      </c>
    </row>
    <row r="31" spans="2:6" x14ac:dyDescent="0.2">
      <c r="B31" s="14">
        <f t="shared" si="2"/>
        <v>17</v>
      </c>
      <c r="C31" s="16">
        <v>659.6</v>
      </c>
      <c r="D31" s="15">
        <f>'Wachstum einer Hefekultur'!G$9/(1+('Wachstum einer Hefekultur'!G$9/'Wachstum einer Hefekultur'!G$8-1)*EXP(-'Wachstum einer Hefekultur'!G$11*B31))</f>
        <v>657.5804995986166</v>
      </c>
      <c r="E31" s="16">
        <f t="shared" si="0"/>
        <v>2.019500401383425</v>
      </c>
      <c r="F31" s="24">
        <f t="shared" si="1"/>
        <v>4.0783818711878146</v>
      </c>
    </row>
    <row r="32" spans="2:6" ht="13.5" thickBot="1" x14ac:dyDescent="0.25">
      <c r="B32" s="17">
        <f t="shared" si="2"/>
        <v>18</v>
      </c>
      <c r="C32" s="19">
        <v>661.8</v>
      </c>
      <c r="D32" s="18">
        <f>'Wachstum einer Hefekultur'!G$9/(1+('Wachstum einer Hefekultur'!G$9/'Wachstum einer Hefekultur'!G$8-1)*EXP(-'Wachstum einer Hefekultur'!G$11*B32))</f>
        <v>659.41734972358938</v>
      </c>
      <c r="E32" s="19">
        <f t="shared" si="0"/>
        <v>2.3826502764105726</v>
      </c>
      <c r="F32" s="25">
        <f t="shared" si="1"/>
        <v>5.677022339679378</v>
      </c>
    </row>
    <row r="34" spans="2:8" x14ac:dyDescent="0.2">
      <c r="B34" s="28" t="s">
        <v>15</v>
      </c>
      <c r="C34" s="29"/>
      <c r="D34" s="29"/>
      <c r="E34" s="29"/>
      <c r="F34" s="30">
        <f>SUM(F14:F32)</f>
        <v>403.34450597691387</v>
      </c>
    </row>
    <row r="37" spans="2:8" ht="15" x14ac:dyDescent="0.25">
      <c r="B37" s="53" t="s">
        <v>21</v>
      </c>
      <c r="C37" s="53"/>
      <c r="D37" s="53"/>
      <c r="E37" s="53"/>
      <c r="F37" s="53"/>
      <c r="G37" s="53"/>
      <c r="H37" s="53"/>
    </row>
  </sheetData>
  <mergeCells count="4">
    <mergeCell ref="B6:H6"/>
    <mergeCell ref="B1:H1"/>
    <mergeCell ref="B37:H37"/>
    <mergeCell ref="B7:H10"/>
  </mergeCells>
  <phoneticPr fontId="0" type="noConversion"/>
  <pageMargins left="0.7" right="0.7" top="0.78740157499999996" bottom="0.78740157499999996" header="0.3" footer="0.3"/>
  <pageSetup paperSize="9" orientation="landscape" r:id="rId1"/>
  <headerFooter>
    <oddFooter>&amp;F</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Wachstum einer Hefekultur</vt:lpstr>
      <vt:lpstr>Eule</vt:lpstr>
      <vt:lpstr>Eule!Druckbereich</vt:lpstr>
      <vt:lpstr>'Wachstum einer Hefekultur'!Druckbereich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Hefewachstum - Lösung</dc:title>
  <dc:creator>AG Dimensionen Mathematik</dc:creator>
  <cp:lastModifiedBy>Gaby</cp:lastModifiedBy>
  <cp:lastPrinted>2009-08-24T12:54:30Z</cp:lastPrinted>
  <dcterms:created xsi:type="dcterms:W3CDTF">2007-07-24T10:59:32Z</dcterms:created>
  <dcterms:modified xsi:type="dcterms:W3CDTF">2018-09-21T22:30:50Z</dcterms:modified>
</cp:coreProperties>
</file>