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300" windowWidth="16770" windowHeight="7650"/>
  </bookViews>
  <sheets>
    <sheet name="Lösung" sheetId="1" r:id="rId1"/>
  </sheets>
  <definedNames>
    <definedName name="_xlnm.Print_Area" localSheetId="0">Lösung!$B$1:$L$47</definedName>
  </definedNames>
  <calcPr calcId="152511"/>
</workbook>
</file>

<file path=xl/calcChain.xml><?xml version="1.0" encoding="utf-8"?>
<calcChain xmlns="http://schemas.openxmlformats.org/spreadsheetml/2006/main">
  <c r="E4" i="1" l="1"/>
  <c r="E5" i="1"/>
  <c r="F5" i="1"/>
  <c r="F4" i="1"/>
  <c r="K10" i="1"/>
  <c r="K12" i="1"/>
  <c r="K16" i="1"/>
  <c r="K9" i="1"/>
  <c r="I12" i="1"/>
  <c r="I16" i="1"/>
  <c r="I9" i="1"/>
  <c r="E12" i="1"/>
  <c r="E16" i="1"/>
  <c r="E9" i="1"/>
  <c r="C12" i="1"/>
  <c r="C16" i="1"/>
  <c r="C9" i="1"/>
  <c r="D27" i="1"/>
  <c r="D31" i="1"/>
  <c r="D35" i="1"/>
  <c r="D39" i="1"/>
  <c r="D23" i="1"/>
  <c r="C27" i="1"/>
  <c r="C31" i="1"/>
  <c r="C35" i="1"/>
  <c r="K11" i="1"/>
  <c r="K15" i="1"/>
  <c r="K19" i="1"/>
  <c r="I13" i="1"/>
  <c r="I17" i="1"/>
  <c r="E11" i="1"/>
  <c r="E15" i="1"/>
  <c r="E19" i="1"/>
  <c r="C13" i="1"/>
  <c r="C17" i="1"/>
  <c r="D24" i="1"/>
  <c r="D28" i="1"/>
  <c r="D32" i="1"/>
  <c r="D36" i="1"/>
  <c r="D40" i="1"/>
  <c r="C24" i="1"/>
  <c r="C28" i="1"/>
  <c r="C32" i="1"/>
  <c r="C36" i="1"/>
  <c r="L11" i="1"/>
  <c r="L15" i="1"/>
  <c r="L19" i="1"/>
  <c r="J13" i="1"/>
  <c r="J17" i="1"/>
  <c r="F11" i="1"/>
  <c r="F15" i="1"/>
  <c r="F19" i="1"/>
  <c r="D13" i="1"/>
  <c r="D17" i="1"/>
  <c r="L10" i="1"/>
  <c r="L14" i="1"/>
  <c r="L18" i="1"/>
  <c r="J10" i="1"/>
  <c r="J14" i="1"/>
  <c r="J18" i="1"/>
  <c r="F10" i="1"/>
  <c r="F14" i="1"/>
  <c r="F18" i="1"/>
  <c r="D10" i="1"/>
  <c r="D14" i="1"/>
  <c r="D18" i="1"/>
  <c r="L13" i="1"/>
  <c r="L17" i="1"/>
  <c r="J11" i="1"/>
  <c r="J15" i="1"/>
  <c r="J19" i="1"/>
  <c r="F13" i="1"/>
  <c r="F17" i="1"/>
  <c r="D11" i="1"/>
  <c r="D15" i="1"/>
  <c r="D19" i="1"/>
  <c r="L12" i="1"/>
  <c r="L16" i="1"/>
  <c r="L9" i="1"/>
  <c r="J12" i="1"/>
  <c r="J16" i="1"/>
  <c r="J9" i="1"/>
  <c r="F12" i="1"/>
  <c r="F16" i="1"/>
  <c r="F9" i="1"/>
  <c r="D12" i="1"/>
  <c r="D16" i="1"/>
  <c r="D9" i="1"/>
  <c r="C34" i="1"/>
  <c r="C30" i="1"/>
  <c r="C26" i="1"/>
  <c r="D42" i="1"/>
  <c r="D38" i="1"/>
  <c r="D34" i="1"/>
  <c r="D30" i="1"/>
  <c r="D26" i="1"/>
  <c r="C19" i="1"/>
  <c r="C15" i="1"/>
  <c r="C11" i="1"/>
  <c r="E17" i="1"/>
  <c r="E13" i="1"/>
  <c r="I19" i="1"/>
  <c r="I15" i="1"/>
  <c r="I11" i="1"/>
  <c r="K17" i="1"/>
  <c r="K13" i="1"/>
  <c r="C23" i="1"/>
  <c r="C33" i="1"/>
  <c r="C29" i="1"/>
  <c r="C25" i="1"/>
  <c r="D41" i="1"/>
  <c r="D37" i="1"/>
  <c r="D33" i="1"/>
  <c r="D29" i="1"/>
  <c r="D25" i="1"/>
  <c r="C18" i="1"/>
  <c r="C14" i="1"/>
  <c r="C10" i="1"/>
  <c r="E18" i="1"/>
  <c r="E14" i="1"/>
  <c r="E10" i="1"/>
  <c r="I18" i="1"/>
  <c r="I14" i="1"/>
  <c r="I10" i="1"/>
  <c r="K18" i="1"/>
  <c r="K14" i="1"/>
</calcChain>
</file>

<file path=xl/sharedStrings.xml><?xml version="1.0" encoding="utf-8"?>
<sst xmlns="http://schemas.openxmlformats.org/spreadsheetml/2006/main" count="27" uniqueCount="23">
  <si>
    <t>Menge in ml</t>
  </si>
  <si>
    <t>Weißwein</t>
  </si>
  <si>
    <t>Bier</t>
  </si>
  <si>
    <t>Mann</t>
  </si>
  <si>
    <t>Gewicht</t>
  </si>
  <si>
    <t>Frau</t>
  </si>
  <si>
    <t>Abbaudauer für 125 ml Weißwein in Stunden</t>
  </si>
  <si>
    <t>Abbaudauer für 1000 ml Bier in Stunden</t>
  </si>
  <si>
    <t>Alkoholabbau  im Blut</t>
  </si>
  <si>
    <t>Stunden</t>
  </si>
  <si>
    <t>Mann 80 kg</t>
  </si>
  <si>
    <t>Frau 60 kg</t>
  </si>
  <si>
    <t xml:space="preserve">Aufstellung der Alkoholmenge in Gramm, die sich nach Konsum von 125 ml Weißwein nach t Stunden im Blut befindet. </t>
  </si>
  <si>
    <t>Blutalkohol-gehalt für 125 ml Weißwein in Promille</t>
  </si>
  <si>
    <t xml:space="preserve">Blutalkohol-gehalt für 1000 ml Bier in Promille </t>
  </si>
  <si>
    <t>Blutalkohol-gehalt für 1000 ml Bier in Promille</t>
  </si>
  <si>
    <t>Alkohol-      menge in g</t>
  </si>
  <si>
    <t>Alkohol-     menge in g</t>
  </si>
  <si>
    <t>90% über Leber (Alkoholgehalt im Blut)</t>
  </si>
  <si>
    <t>Diagramm für den Alkoholabbau von 125 ml Weißwein im Blut (Mann 80 kg, Frau 60 kg)</t>
  </si>
  <si>
    <t>Vol-%</t>
  </si>
  <si>
    <t>Aufgenommener Alkohol in g</t>
  </si>
  <si>
    <t>© 2014 Verlag E. DORNER Wien;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</si>
</sst>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4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A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Alkoholabbau für 125 ml Weißwein im Blut</a:t>
            </a:r>
          </a:p>
        </c:rich>
      </c:tx>
      <c:layout>
        <c:manualLayout>
          <c:xMode val="edge"/>
          <c:yMode val="edge"/>
          <c:x val="0.238010764958728"/>
          <c:y val="3.23382933032790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14496650849416"/>
          <c:y val="0.17408127901384166"/>
          <c:w val="0.65652197142562962"/>
          <c:h val="0.71179900752326375"/>
        </c:manualLayout>
      </c:layout>
      <c:scatterChart>
        <c:scatterStyle val="lineMarker"/>
        <c:varyColors val="0"/>
        <c:ser>
          <c:idx val="0"/>
          <c:order val="0"/>
          <c:tx>
            <c:v>Mann 80 kg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Lösung!$B$23:$B$42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Lösung!$C$23:$C$42</c:f>
              <c:numCache>
                <c:formatCode>General</c:formatCode>
                <c:ptCount val="20"/>
                <c:pt idx="0">
                  <c:v>9.9</c:v>
                </c:pt>
                <c:pt idx="1">
                  <c:v>9.1</c:v>
                </c:pt>
                <c:pt idx="2">
                  <c:v>8.3000000000000007</c:v>
                </c:pt>
                <c:pt idx="3">
                  <c:v>7.5</c:v>
                </c:pt>
                <c:pt idx="4">
                  <c:v>6.7</c:v>
                </c:pt>
                <c:pt idx="5">
                  <c:v>5.9</c:v>
                </c:pt>
                <c:pt idx="6">
                  <c:v>5.1000000000000005</c:v>
                </c:pt>
                <c:pt idx="7">
                  <c:v>4.3000000000000007</c:v>
                </c:pt>
                <c:pt idx="8">
                  <c:v>3.5</c:v>
                </c:pt>
                <c:pt idx="9">
                  <c:v>2.7</c:v>
                </c:pt>
                <c:pt idx="10">
                  <c:v>1.9000000000000004</c:v>
                </c:pt>
                <c:pt idx="11">
                  <c:v>1.0999999999999996</c:v>
                </c:pt>
                <c:pt idx="12">
                  <c:v>0.30000000000000071</c:v>
                </c:pt>
                <c:pt idx="13">
                  <c:v>-0.5</c:v>
                </c:pt>
              </c:numCache>
            </c:numRef>
          </c:yVal>
          <c:smooth val="0"/>
        </c:ser>
        <c:ser>
          <c:idx val="1"/>
          <c:order val="1"/>
          <c:tx>
            <c:v>Frau 60 kg</c:v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xVal>
            <c:numRef>
              <c:f>Lösung!$B$23:$B$42</c:f>
              <c:numCache>
                <c:formatCode>General</c:formatCode>
                <c:ptCount val="20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</c:numCache>
            </c:numRef>
          </c:xVal>
          <c:yVal>
            <c:numRef>
              <c:f>Lösung!$D$23:$D$42</c:f>
              <c:numCache>
                <c:formatCode>General</c:formatCode>
                <c:ptCount val="20"/>
                <c:pt idx="0">
                  <c:v>9.9</c:v>
                </c:pt>
                <c:pt idx="1">
                  <c:v>9.39</c:v>
                </c:pt>
                <c:pt idx="2">
                  <c:v>8.8800000000000008</c:v>
                </c:pt>
                <c:pt idx="3">
                  <c:v>8.370000000000001</c:v>
                </c:pt>
                <c:pt idx="4">
                  <c:v>7.8599999999999994</c:v>
                </c:pt>
                <c:pt idx="5">
                  <c:v>7.35</c:v>
                </c:pt>
                <c:pt idx="6">
                  <c:v>6.84</c:v>
                </c:pt>
                <c:pt idx="7">
                  <c:v>6.33</c:v>
                </c:pt>
                <c:pt idx="8">
                  <c:v>5.8199999999999994</c:v>
                </c:pt>
                <c:pt idx="9">
                  <c:v>5.31</c:v>
                </c:pt>
                <c:pt idx="10">
                  <c:v>4.8</c:v>
                </c:pt>
                <c:pt idx="11">
                  <c:v>4.2899999999999991</c:v>
                </c:pt>
                <c:pt idx="12">
                  <c:v>3.7800000000000002</c:v>
                </c:pt>
                <c:pt idx="13">
                  <c:v>3.2699999999999996</c:v>
                </c:pt>
                <c:pt idx="14">
                  <c:v>2.76</c:v>
                </c:pt>
                <c:pt idx="15">
                  <c:v>2.25</c:v>
                </c:pt>
                <c:pt idx="16">
                  <c:v>1.7399999999999984</c:v>
                </c:pt>
                <c:pt idx="17">
                  <c:v>1.2300000000000004</c:v>
                </c:pt>
                <c:pt idx="18">
                  <c:v>0.71999999999999886</c:v>
                </c:pt>
                <c:pt idx="19">
                  <c:v>0.20999999999999908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168192"/>
        <c:axId val="82802176"/>
      </c:scatterChart>
      <c:valAx>
        <c:axId val="74168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Zeit in Stunden</a:t>
                </a:r>
              </a:p>
            </c:rich>
          </c:tx>
          <c:layout>
            <c:manualLayout>
              <c:xMode val="edge"/>
              <c:yMode val="edge"/>
              <c:x val="0.36234470691163601"/>
              <c:y val="0.907962350934373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2802176"/>
        <c:crosses val="autoZero"/>
        <c:crossBetween val="midCat"/>
      </c:valAx>
      <c:valAx>
        <c:axId val="828021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Vorhandene Alkoholmenge in g</a:t>
                </a:r>
              </a:p>
            </c:rich>
          </c:tx>
          <c:layout>
            <c:manualLayout>
              <c:xMode val="edge"/>
              <c:yMode val="edge"/>
              <c:x val="2.841930084826353E-2"/>
              <c:y val="0.300995801540281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74168192"/>
        <c:crosses val="autoZero"/>
        <c:crossBetween val="midCat"/>
      </c:valAx>
      <c:spPr>
        <a:solidFill>
          <a:schemeClr val="bg1">
            <a:lumMod val="95000"/>
            <a:alpha val="56000"/>
          </a:schemeClr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73905130973577"/>
          <c:y val="0.47512553231287974"/>
          <c:w val="0.17943941610635961"/>
          <c:h val="0.1019902975121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21</xdr:row>
      <xdr:rowOff>114300</xdr:rowOff>
    </xdr:from>
    <xdr:to>
      <xdr:col>11</xdr:col>
      <xdr:colOff>333375</xdr:colOff>
      <xdr:row>41</xdr:row>
      <xdr:rowOff>114300</xdr:rowOff>
    </xdr:to>
    <xdr:graphicFrame macro="">
      <xdr:nvGraphicFramePr>
        <xdr:cNvPr id="1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38100</xdr:colOff>
      <xdr:row>1</xdr:row>
      <xdr:rowOff>85725</xdr:rowOff>
    </xdr:from>
    <xdr:to>
      <xdr:col>11</xdr:col>
      <xdr:colOff>1076325</xdr:colOff>
      <xdr:row>1</xdr:row>
      <xdr:rowOff>400050</xdr:rowOff>
    </xdr:to>
    <xdr:pic>
      <xdr:nvPicPr>
        <xdr:cNvPr id="1046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314325"/>
          <a:ext cx="1038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6"/>
  <sheetViews>
    <sheetView tabSelected="1" workbookViewId="0">
      <selection activeCell="B46" sqref="B46:L46"/>
    </sheetView>
  </sheetViews>
  <sheetFormatPr baseColWidth="10" defaultRowHeight="12.75" x14ac:dyDescent="0.2"/>
  <cols>
    <col min="1" max="1" width="3.140625" customWidth="1"/>
    <col min="3" max="3" width="11.5703125" customWidth="1"/>
    <col min="4" max="4" width="11.28515625" customWidth="1"/>
    <col min="5" max="6" width="16.7109375" customWidth="1"/>
    <col min="7" max="7" width="3.7109375" customWidth="1"/>
    <col min="11" max="12" width="16.7109375" customWidth="1"/>
  </cols>
  <sheetData>
    <row r="1" spans="2:12" ht="18" x14ac:dyDescent="0.25">
      <c r="B1" s="18" t="s">
        <v>8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34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2" ht="42.75" x14ac:dyDescent="0.2">
      <c r="B3" s="2"/>
      <c r="C3" s="2" t="s">
        <v>0</v>
      </c>
      <c r="D3" s="2" t="s">
        <v>20</v>
      </c>
      <c r="E3" s="2" t="s">
        <v>21</v>
      </c>
      <c r="F3" s="2" t="s">
        <v>18</v>
      </c>
      <c r="G3" s="1"/>
      <c r="H3" s="1"/>
      <c r="I3" s="1"/>
      <c r="J3" s="1"/>
      <c r="K3" s="1"/>
    </row>
    <row r="4" spans="2:12" ht="15" x14ac:dyDescent="0.2">
      <c r="B4" s="12" t="s">
        <v>1</v>
      </c>
      <c r="C4" s="3">
        <v>125</v>
      </c>
      <c r="D4" s="3">
        <v>11</v>
      </c>
      <c r="E4" s="3">
        <f>C4*D4/100*0.8</f>
        <v>11</v>
      </c>
      <c r="F4" s="2">
        <f>E4*0.9</f>
        <v>9.9</v>
      </c>
      <c r="G4" s="1"/>
      <c r="H4" s="1"/>
      <c r="I4" s="1"/>
      <c r="J4" s="1"/>
      <c r="K4" s="1"/>
    </row>
    <row r="5" spans="2:12" ht="15" x14ac:dyDescent="0.2">
      <c r="B5" s="12" t="s">
        <v>2</v>
      </c>
      <c r="C5" s="3">
        <v>1000</v>
      </c>
      <c r="D5" s="3">
        <v>5.2</v>
      </c>
      <c r="E5" s="3">
        <f>C5*D5/100*0.8</f>
        <v>41.6</v>
      </c>
      <c r="F5" s="2">
        <f>E5*0.9</f>
        <v>37.440000000000005</v>
      </c>
      <c r="G5" s="1"/>
      <c r="H5" s="1"/>
      <c r="I5" s="1"/>
      <c r="J5" s="1"/>
      <c r="K5" s="1"/>
    </row>
    <row r="6" spans="2:12" ht="14.25" x14ac:dyDescent="0.2">
      <c r="B6" s="1"/>
      <c r="C6" s="1"/>
      <c r="D6" s="1"/>
      <c r="E6" s="1"/>
      <c r="F6" s="1"/>
      <c r="G6" s="1"/>
      <c r="H6" s="1"/>
      <c r="I6" s="1"/>
      <c r="J6" s="1"/>
      <c r="K6" s="1"/>
    </row>
    <row r="7" spans="2:12" ht="15" x14ac:dyDescent="0.2">
      <c r="B7" s="22" t="s">
        <v>3</v>
      </c>
      <c r="C7" s="23"/>
      <c r="D7" s="23"/>
      <c r="E7" s="23"/>
      <c r="F7" s="24"/>
      <c r="H7" s="22" t="s">
        <v>5</v>
      </c>
      <c r="I7" s="23"/>
      <c r="J7" s="23"/>
      <c r="K7" s="23"/>
      <c r="L7" s="24"/>
    </row>
    <row r="8" spans="2:12" ht="71.25" x14ac:dyDescent="0.2">
      <c r="B8" s="2" t="s">
        <v>4</v>
      </c>
      <c r="C8" s="2" t="s">
        <v>13</v>
      </c>
      <c r="D8" s="2" t="s">
        <v>14</v>
      </c>
      <c r="E8" s="2" t="s">
        <v>6</v>
      </c>
      <c r="F8" s="2" t="s">
        <v>7</v>
      </c>
      <c r="H8" s="2" t="s">
        <v>4</v>
      </c>
      <c r="I8" s="2" t="s">
        <v>13</v>
      </c>
      <c r="J8" s="2" t="s">
        <v>15</v>
      </c>
      <c r="K8" s="2" t="s">
        <v>6</v>
      </c>
      <c r="L8" s="2" t="s">
        <v>7</v>
      </c>
    </row>
    <row r="9" spans="2:12" ht="14.25" x14ac:dyDescent="0.2">
      <c r="B9" s="2">
        <v>75</v>
      </c>
      <c r="C9" s="4">
        <f>$F$4/(0.7*B9)</f>
        <v>0.18857142857142858</v>
      </c>
      <c r="D9" s="4">
        <f>$F$5/(0.7*B9)</f>
        <v>0.71314285714285719</v>
      </c>
      <c r="E9" s="5">
        <f>$F$4/(0.1*B9)</f>
        <v>1.32</v>
      </c>
      <c r="F9" s="6">
        <f>$F$5/(0.1*B9)</f>
        <v>4.9920000000000009</v>
      </c>
      <c r="H9" s="2">
        <v>55</v>
      </c>
      <c r="I9" s="4">
        <f>$F$4/(0.6*H9)</f>
        <v>0.3</v>
      </c>
      <c r="J9" s="4">
        <f>$F$5/(0.6*H9)</f>
        <v>1.1345454545454547</v>
      </c>
      <c r="K9" s="5">
        <f>$F$4/(0.085*H9)</f>
        <v>2.117647058823529</v>
      </c>
      <c r="L9" s="5">
        <f>$F$5/(0.085*H9)</f>
        <v>8.0085561497326196</v>
      </c>
    </row>
    <row r="10" spans="2:12" ht="14.25" x14ac:dyDescent="0.2">
      <c r="B10" s="2">
        <v>76</v>
      </c>
      <c r="C10" s="4">
        <f t="shared" ref="C10:C19" si="0">$F$4/(0.7*B10)</f>
        <v>0.18609022556390981</v>
      </c>
      <c r="D10" s="4">
        <f t="shared" ref="D10:D19" si="1">$F$5/(0.7*B10)</f>
        <v>0.7037593984962407</v>
      </c>
      <c r="E10" s="5">
        <f t="shared" ref="E10:E19" si="2">$F$4/(0.1*B10)</f>
        <v>1.3026315789473684</v>
      </c>
      <c r="F10" s="6">
        <f t="shared" ref="F10:F19" si="3">$F$5/(0.1*B10)</f>
        <v>4.9263157894736844</v>
      </c>
      <c r="H10" s="2">
        <v>56</v>
      </c>
      <c r="I10" s="4">
        <f t="shared" ref="I10:I19" si="4">$F$4/(0.6*H10)</f>
        <v>0.29464285714285715</v>
      </c>
      <c r="J10" s="4">
        <f t="shared" ref="J10:J19" si="5">$F$5/(0.6*H10)</f>
        <v>1.1142857142857143</v>
      </c>
      <c r="K10" s="5">
        <f t="shared" ref="K10:K19" si="6">$F$4/(0.085*H10)</f>
        <v>2.079831932773109</v>
      </c>
      <c r="L10" s="5">
        <f t="shared" ref="L10:L19" si="7">$F$5/(0.085*H10)</f>
        <v>7.8655462184873945</v>
      </c>
    </row>
    <row r="11" spans="2:12" ht="14.25" x14ac:dyDescent="0.2">
      <c r="B11" s="2">
        <v>77</v>
      </c>
      <c r="C11" s="4">
        <f t="shared" si="0"/>
        <v>0.18367346938775511</v>
      </c>
      <c r="D11" s="4">
        <f t="shared" si="1"/>
        <v>0.69461966604823755</v>
      </c>
      <c r="E11" s="5">
        <f t="shared" si="2"/>
        <v>1.2857142857142858</v>
      </c>
      <c r="F11" s="6">
        <f t="shared" si="3"/>
        <v>4.8623376623376631</v>
      </c>
      <c r="H11" s="2">
        <v>57</v>
      </c>
      <c r="I11" s="4">
        <f t="shared" si="4"/>
        <v>0.28947368421052638</v>
      </c>
      <c r="J11" s="4">
        <f t="shared" si="5"/>
        <v>1.0947368421052635</v>
      </c>
      <c r="K11" s="5">
        <f t="shared" si="6"/>
        <v>2.0433436532507736</v>
      </c>
      <c r="L11" s="5">
        <f t="shared" si="7"/>
        <v>7.7275541795665639</v>
      </c>
    </row>
    <row r="12" spans="2:12" ht="14.25" x14ac:dyDescent="0.2">
      <c r="B12" s="2">
        <v>78</v>
      </c>
      <c r="C12" s="4">
        <f t="shared" si="0"/>
        <v>0.18131868131868134</v>
      </c>
      <c r="D12" s="4">
        <f t="shared" si="1"/>
        <v>0.68571428571428583</v>
      </c>
      <c r="E12" s="5">
        <f t="shared" si="2"/>
        <v>1.2692307692307692</v>
      </c>
      <c r="F12" s="6">
        <f t="shared" si="3"/>
        <v>4.8</v>
      </c>
      <c r="H12" s="2">
        <v>58</v>
      </c>
      <c r="I12" s="4">
        <f t="shared" si="4"/>
        <v>0.28448275862068967</v>
      </c>
      <c r="J12" s="4">
        <f t="shared" si="5"/>
        <v>1.0758620689655174</v>
      </c>
      <c r="K12" s="5">
        <f t="shared" si="6"/>
        <v>2.0081135902636915</v>
      </c>
      <c r="L12" s="5">
        <f t="shared" si="7"/>
        <v>7.5943204868154162</v>
      </c>
    </row>
    <row r="13" spans="2:12" ht="14.25" x14ac:dyDescent="0.2">
      <c r="B13" s="2">
        <v>79</v>
      </c>
      <c r="C13" s="4">
        <f t="shared" si="0"/>
        <v>0.1790235081374322</v>
      </c>
      <c r="D13" s="4">
        <f t="shared" si="1"/>
        <v>0.67703435804701639</v>
      </c>
      <c r="E13" s="5">
        <f t="shared" si="2"/>
        <v>1.2531645569620253</v>
      </c>
      <c r="F13" s="6">
        <f t="shared" si="3"/>
        <v>4.7392405063291143</v>
      </c>
      <c r="H13" s="2">
        <v>59</v>
      </c>
      <c r="I13" s="4">
        <f t="shared" si="4"/>
        <v>0.27966101694915257</v>
      </c>
      <c r="J13" s="4">
        <f t="shared" si="5"/>
        <v>1.057627118644068</v>
      </c>
      <c r="K13" s="5">
        <f t="shared" si="6"/>
        <v>1.9740777666999001</v>
      </c>
      <c r="L13" s="5">
        <f t="shared" si="7"/>
        <v>7.4656031904287143</v>
      </c>
    </row>
    <row r="14" spans="2:12" ht="14.25" x14ac:dyDescent="0.2">
      <c r="B14" s="2">
        <v>80</v>
      </c>
      <c r="C14" s="4">
        <f t="shared" si="0"/>
        <v>0.1767857142857143</v>
      </c>
      <c r="D14" s="4">
        <f t="shared" si="1"/>
        <v>0.66857142857142871</v>
      </c>
      <c r="E14" s="5">
        <f t="shared" si="2"/>
        <v>1.2375</v>
      </c>
      <c r="F14" s="6">
        <f t="shared" si="3"/>
        <v>4.6800000000000006</v>
      </c>
      <c r="H14" s="2">
        <v>60</v>
      </c>
      <c r="I14" s="4">
        <f t="shared" si="4"/>
        <v>0.27500000000000002</v>
      </c>
      <c r="J14" s="4">
        <f t="shared" si="5"/>
        <v>1.04</v>
      </c>
      <c r="K14" s="5">
        <f t="shared" si="6"/>
        <v>1.9411764705882351</v>
      </c>
      <c r="L14" s="5">
        <f t="shared" si="7"/>
        <v>7.3411764705882359</v>
      </c>
    </row>
    <row r="15" spans="2:12" ht="14.25" x14ac:dyDescent="0.2">
      <c r="B15" s="2">
        <v>81</v>
      </c>
      <c r="C15" s="4">
        <f t="shared" si="0"/>
        <v>0.17460317460317462</v>
      </c>
      <c r="D15" s="4">
        <f t="shared" si="1"/>
        <v>0.66031746031746041</v>
      </c>
      <c r="E15" s="5">
        <f t="shared" si="2"/>
        <v>1.2222222222222223</v>
      </c>
      <c r="F15" s="6">
        <f t="shared" si="3"/>
        <v>4.6222222222222227</v>
      </c>
      <c r="H15" s="2">
        <v>61</v>
      </c>
      <c r="I15" s="4">
        <f t="shared" si="4"/>
        <v>0.27049180327868855</v>
      </c>
      <c r="J15" s="4">
        <f t="shared" si="5"/>
        <v>1.0229508196721313</v>
      </c>
      <c r="K15" s="5">
        <f t="shared" si="6"/>
        <v>1.9093539054966249</v>
      </c>
      <c r="L15" s="5">
        <f t="shared" si="7"/>
        <v>7.2208293153326908</v>
      </c>
    </row>
    <row r="16" spans="2:12" ht="14.25" x14ac:dyDescent="0.2">
      <c r="B16" s="2">
        <v>82</v>
      </c>
      <c r="C16" s="4">
        <f t="shared" si="0"/>
        <v>0.17247386759581881</v>
      </c>
      <c r="D16" s="4">
        <f t="shared" si="1"/>
        <v>0.65226480836236944</v>
      </c>
      <c r="E16" s="5">
        <f t="shared" si="2"/>
        <v>1.2073170731707317</v>
      </c>
      <c r="F16" s="6">
        <f t="shared" si="3"/>
        <v>4.565853658536585</v>
      </c>
      <c r="H16" s="2">
        <v>62</v>
      </c>
      <c r="I16" s="4">
        <f t="shared" si="4"/>
        <v>0.26612903225806456</v>
      </c>
      <c r="J16" s="4">
        <f t="shared" si="5"/>
        <v>1.0064516129032262</v>
      </c>
      <c r="K16" s="5">
        <f t="shared" si="6"/>
        <v>1.8785578747628082</v>
      </c>
      <c r="L16" s="5">
        <f t="shared" si="7"/>
        <v>7.1043643263757117</v>
      </c>
    </row>
    <row r="17" spans="2:12" ht="14.25" x14ac:dyDescent="0.2">
      <c r="B17" s="2">
        <v>83</v>
      </c>
      <c r="C17" s="4">
        <f t="shared" si="0"/>
        <v>0.17039586919104993</v>
      </c>
      <c r="D17" s="4">
        <f t="shared" si="1"/>
        <v>0.64440619621342532</v>
      </c>
      <c r="E17" s="5">
        <f t="shared" si="2"/>
        <v>1.1927710843373494</v>
      </c>
      <c r="F17" s="6">
        <f t="shared" si="3"/>
        <v>4.5108433734939757</v>
      </c>
      <c r="H17" s="2">
        <v>63</v>
      </c>
      <c r="I17" s="4">
        <f t="shared" si="4"/>
        <v>0.26190476190476192</v>
      </c>
      <c r="J17" s="4">
        <f t="shared" si="5"/>
        <v>0.99047619047619073</v>
      </c>
      <c r="K17" s="5">
        <f t="shared" si="6"/>
        <v>1.8487394957983192</v>
      </c>
      <c r="L17" s="5">
        <f t="shared" si="7"/>
        <v>6.9915966386554622</v>
      </c>
    </row>
    <row r="18" spans="2:12" ht="14.25" x14ac:dyDescent="0.2">
      <c r="B18" s="2">
        <v>84</v>
      </c>
      <c r="C18" s="4">
        <f t="shared" si="0"/>
        <v>0.16836734693877553</v>
      </c>
      <c r="D18" s="4">
        <f t="shared" si="1"/>
        <v>0.63673469387755111</v>
      </c>
      <c r="E18" s="5">
        <f t="shared" si="2"/>
        <v>1.1785714285714286</v>
      </c>
      <c r="F18" s="6">
        <f t="shared" si="3"/>
        <v>4.4571428571428573</v>
      </c>
      <c r="H18" s="2">
        <v>64</v>
      </c>
      <c r="I18" s="4">
        <f t="shared" si="4"/>
        <v>0.2578125</v>
      </c>
      <c r="J18" s="4">
        <f t="shared" si="5"/>
        <v>0.9750000000000002</v>
      </c>
      <c r="K18" s="5">
        <f t="shared" si="6"/>
        <v>1.8198529411764706</v>
      </c>
      <c r="L18" s="5">
        <f t="shared" si="7"/>
        <v>6.882352941176471</v>
      </c>
    </row>
    <row r="19" spans="2:12" ht="14.25" x14ac:dyDescent="0.2">
      <c r="B19" s="2">
        <v>85</v>
      </c>
      <c r="C19" s="4">
        <f t="shared" si="0"/>
        <v>0.16638655462184876</v>
      </c>
      <c r="D19" s="4">
        <f t="shared" si="1"/>
        <v>0.62924369747899178</v>
      </c>
      <c r="E19" s="5">
        <f t="shared" si="2"/>
        <v>1.1647058823529413</v>
      </c>
      <c r="F19" s="6">
        <f t="shared" si="3"/>
        <v>4.4047058823529417</v>
      </c>
      <c r="H19" s="2">
        <v>65</v>
      </c>
      <c r="I19" s="4">
        <f t="shared" si="4"/>
        <v>0.25384615384615383</v>
      </c>
      <c r="J19" s="4">
        <f t="shared" si="5"/>
        <v>0.96000000000000008</v>
      </c>
      <c r="K19" s="5">
        <f t="shared" si="6"/>
        <v>1.7918552036199094</v>
      </c>
      <c r="L19" s="5">
        <f t="shared" si="7"/>
        <v>6.7764705882352949</v>
      </c>
    </row>
    <row r="20" spans="2:12" ht="59.25" customHeight="1" x14ac:dyDescent="0.2">
      <c r="B20" s="19" t="s">
        <v>12</v>
      </c>
      <c r="C20" s="20"/>
      <c r="D20" s="21"/>
    </row>
    <row r="21" spans="2:12" ht="15" x14ac:dyDescent="0.25">
      <c r="B21" s="13"/>
      <c r="C21" s="14" t="s">
        <v>10</v>
      </c>
      <c r="D21" s="14" t="s">
        <v>11</v>
      </c>
      <c r="E21" s="16" t="s">
        <v>19</v>
      </c>
      <c r="F21" s="17"/>
      <c r="G21" s="17"/>
      <c r="H21" s="17"/>
      <c r="I21" s="17"/>
      <c r="J21" s="17"/>
      <c r="K21" s="17"/>
      <c r="L21" s="17"/>
    </row>
    <row r="22" spans="2:12" ht="59.25" customHeight="1" x14ac:dyDescent="0.2">
      <c r="B22" s="8" t="s">
        <v>9</v>
      </c>
      <c r="C22" s="8" t="s">
        <v>16</v>
      </c>
      <c r="D22" s="8" t="s">
        <v>17</v>
      </c>
    </row>
    <row r="23" spans="2:12" x14ac:dyDescent="0.2">
      <c r="B23" s="7">
        <v>0</v>
      </c>
      <c r="C23" s="9">
        <f>$F$4-0.1*80*B23</f>
        <v>9.9</v>
      </c>
      <c r="D23" s="9">
        <f>$F$4-0.085*60*B23</f>
        <v>9.9</v>
      </c>
    </row>
    <row r="24" spans="2:12" x14ac:dyDescent="0.2">
      <c r="B24" s="7">
        <v>0.1</v>
      </c>
      <c r="C24" s="9">
        <f t="shared" ref="C24:C36" si="8">$F$4-0.1*80*B24</f>
        <v>9.1</v>
      </c>
      <c r="D24" s="9">
        <f t="shared" ref="D24:D42" si="9">$F$4-0.085*60*B24</f>
        <v>9.39</v>
      </c>
    </row>
    <row r="25" spans="2:12" x14ac:dyDescent="0.2">
      <c r="B25" s="7">
        <v>0.2</v>
      </c>
      <c r="C25" s="9">
        <f t="shared" si="8"/>
        <v>8.3000000000000007</v>
      </c>
      <c r="D25" s="9">
        <f t="shared" si="9"/>
        <v>8.8800000000000008</v>
      </c>
    </row>
    <row r="26" spans="2:12" x14ac:dyDescent="0.2">
      <c r="B26" s="7">
        <v>0.3</v>
      </c>
      <c r="C26" s="9">
        <f t="shared" si="8"/>
        <v>7.5</v>
      </c>
      <c r="D26" s="9">
        <f t="shared" si="9"/>
        <v>8.370000000000001</v>
      </c>
    </row>
    <row r="27" spans="2:12" x14ac:dyDescent="0.2">
      <c r="B27" s="7">
        <v>0.4</v>
      </c>
      <c r="C27" s="9">
        <f t="shared" si="8"/>
        <v>6.7</v>
      </c>
      <c r="D27" s="9">
        <f t="shared" si="9"/>
        <v>7.8599999999999994</v>
      </c>
    </row>
    <row r="28" spans="2:12" x14ac:dyDescent="0.2">
      <c r="B28" s="7">
        <v>0.5</v>
      </c>
      <c r="C28" s="9">
        <f t="shared" si="8"/>
        <v>5.9</v>
      </c>
      <c r="D28" s="9">
        <f t="shared" si="9"/>
        <v>7.35</v>
      </c>
    </row>
    <row r="29" spans="2:12" x14ac:dyDescent="0.2">
      <c r="B29" s="7">
        <v>0.6</v>
      </c>
      <c r="C29" s="9">
        <f t="shared" si="8"/>
        <v>5.1000000000000005</v>
      </c>
      <c r="D29" s="9">
        <f t="shared" si="9"/>
        <v>6.84</v>
      </c>
    </row>
    <row r="30" spans="2:12" x14ac:dyDescent="0.2">
      <c r="B30" s="7">
        <v>0.7</v>
      </c>
      <c r="C30" s="9">
        <f t="shared" si="8"/>
        <v>4.3000000000000007</v>
      </c>
      <c r="D30" s="9">
        <f t="shared" si="9"/>
        <v>6.33</v>
      </c>
    </row>
    <row r="31" spans="2:12" x14ac:dyDescent="0.2">
      <c r="B31" s="7">
        <v>0.8</v>
      </c>
      <c r="C31" s="9">
        <f t="shared" si="8"/>
        <v>3.5</v>
      </c>
      <c r="D31" s="9">
        <f t="shared" si="9"/>
        <v>5.8199999999999994</v>
      </c>
    </row>
    <row r="32" spans="2:12" x14ac:dyDescent="0.2">
      <c r="B32" s="7">
        <v>0.9</v>
      </c>
      <c r="C32" s="9">
        <f t="shared" si="8"/>
        <v>2.7</v>
      </c>
      <c r="D32" s="9">
        <f t="shared" si="9"/>
        <v>5.31</v>
      </c>
    </row>
    <row r="33" spans="2:12" x14ac:dyDescent="0.2">
      <c r="B33" s="7">
        <v>1</v>
      </c>
      <c r="C33" s="9">
        <f t="shared" si="8"/>
        <v>1.9000000000000004</v>
      </c>
      <c r="D33" s="9">
        <f t="shared" si="9"/>
        <v>4.8</v>
      </c>
    </row>
    <row r="34" spans="2:12" x14ac:dyDescent="0.2">
      <c r="B34" s="7">
        <v>1.1000000000000001</v>
      </c>
      <c r="C34" s="9">
        <f t="shared" si="8"/>
        <v>1.0999999999999996</v>
      </c>
      <c r="D34" s="9">
        <f t="shared" si="9"/>
        <v>4.2899999999999991</v>
      </c>
    </row>
    <row r="35" spans="2:12" x14ac:dyDescent="0.2">
      <c r="B35" s="7">
        <v>1.2</v>
      </c>
      <c r="C35" s="9">
        <f t="shared" si="8"/>
        <v>0.30000000000000071</v>
      </c>
      <c r="D35" s="9">
        <f t="shared" si="9"/>
        <v>3.7800000000000002</v>
      </c>
    </row>
    <row r="36" spans="2:12" x14ac:dyDescent="0.2">
      <c r="B36" s="7">
        <v>1.3</v>
      </c>
      <c r="C36" s="9">
        <f t="shared" si="8"/>
        <v>-0.5</v>
      </c>
      <c r="D36" s="9">
        <f t="shared" si="9"/>
        <v>3.2699999999999996</v>
      </c>
    </row>
    <row r="37" spans="2:12" x14ac:dyDescent="0.2">
      <c r="B37" s="7">
        <v>1.4</v>
      </c>
      <c r="C37" s="10"/>
      <c r="D37" s="9">
        <f t="shared" si="9"/>
        <v>2.76</v>
      </c>
    </row>
    <row r="38" spans="2:12" x14ac:dyDescent="0.2">
      <c r="B38" s="7">
        <v>1.5</v>
      </c>
      <c r="C38" s="10"/>
      <c r="D38" s="9">
        <f t="shared" si="9"/>
        <v>2.25</v>
      </c>
    </row>
    <row r="39" spans="2:12" x14ac:dyDescent="0.2">
      <c r="B39" s="7">
        <v>1.6</v>
      </c>
      <c r="C39" s="10"/>
      <c r="D39" s="9">
        <f t="shared" si="9"/>
        <v>1.7399999999999984</v>
      </c>
    </row>
    <row r="40" spans="2:12" x14ac:dyDescent="0.2">
      <c r="B40" s="7">
        <v>1.7</v>
      </c>
      <c r="C40" s="10"/>
      <c r="D40" s="9">
        <f t="shared" si="9"/>
        <v>1.2300000000000004</v>
      </c>
    </row>
    <row r="41" spans="2:12" x14ac:dyDescent="0.2">
      <c r="B41" s="7">
        <v>1.8</v>
      </c>
      <c r="C41" s="10"/>
      <c r="D41" s="9">
        <f t="shared" si="9"/>
        <v>0.71999999999999886</v>
      </c>
    </row>
    <row r="42" spans="2:12" x14ac:dyDescent="0.2">
      <c r="B42" s="7">
        <v>1.9</v>
      </c>
      <c r="C42" s="10"/>
      <c r="D42" s="9">
        <f t="shared" si="9"/>
        <v>0.20999999999999908</v>
      </c>
    </row>
    <row r="45" spans="2:12" x14ac:dyDescent="0.2">
      <c r="B45" s="11"/>
      <c r="C45" s="11"/>
      <c r="D45" s="11"/>
    </row>
    <row r="46" spans="2:12" x14ac:dyDescent="0.2">
      <c r="B46" s="15" t="s">
        <v>22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</sheetData>
  <mergeCells count="6">
    <mergeCell ref="B46:L46"/>
    <mergeCell ref="E21:L21"/>
    <mergeCell ref="B1:L1"/>
    <mergeCell ref="B20:D20"/>
    <mergeCell ref="B7:F7"/>
    <mergeCell ref="H7:L7"/>
  </mergeCells>
  <phoneticPr fontId="1" type="noConversion"/>
  <pageMargins left="0.78740157499999996" right="0.78740157499999996" top="0.984251969" bottom="0.984251969" header="0.4921259845" footer="0.4921259845"/>
  <pageSetup paperSize="8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Lösung</vt:lpstr>
      <vt:lpstr>Lösung!Druckbereich</vt:lpstr>
    </vt:vector>
  </TitlesOfParts>
  <Company>privat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Alkoholabbau - Lösung</dc:title>
  <dc:creator>AG Dimensionen Mathematik</dc:creator>
  <cp:lastModifiedBy>Gaby</cp:lastModifiedBy>
  <cp:lastPrinted>2009-08-25T09:02:19Z</cp:lastPrinted>
  <dcterms:created xsi:type="dcterms:W3CDTF">2007-07-18T14:53:45Z</dcterms:created>
  <dcterms:modified xsi:type="dcterms:W3CDTF">2018-09-21T21:39:14Z</dcterms:modified>
</cp:coreProperties>
</file>